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Billing Services Planning and Analysis\Customer Billing Compliance and Quality Control\Rate Changes\2024\North Carolina\2024-02-01 Riders A, B, C, CE, RP, RPE\Communications\"/>
    </mc:Choice>
  </mc:AlternateContent>
  <xr:revisionPtr revIDLastSave="0" documentId="13_ncr:1_{DE6C5A37-32F1-4306-86EB-9513F3938E17}" xr6:coauthVersionLast="47" xr6:coauthVersionMax="47" xr10:uidLastSave="{00000000-0000-0000-0000-000000000000}"/>
  <workbookProtection workbookAlgorithmName="SHA-512" workbookHashValue="8Dj2lIpx8sHslqSu9tp5tbzTbJ8gZvatk6uLuUTGj4NETtx8JO+JTMOyRbOGo4NBMFOzqIcn3f8iJ6qfTkVP0A==" workbookSaltValue="FPvomeSIM7sk3RRIkzPTBA==" workbookSpinCount="100000" lockStructure="1"/>
  <bookViews>
    <workbookView xWindow="-28920" yWindow="-120" windowWidth="29040" windowHeight="15840" tabRatio="860" xr2:uid="{00000000-000D-0000-FFFF-FFFF00000000}"/>
  </bookViews>
  <sheets>
    <sheet name="Schedule 1" sheetId="37" r:id="rId1"/>
    <sheet name=" Sample Bill " sheetId="39" state="hidden" r:id="rId2"/>
    <sheet name="Rate Update Sheet" sheetId="38" state="hidden" r:id="rId3"/>
    <sheet name="Sheet1" sheetId="36" state="hidden" r:id="rId4"/>
  </sheets>
  <externalReferences>
    <externalReference r:id="rId5"/>
    <externalReference r:id="rId6"/>
  </externalReferences>
  <definedNames>
    <definedName name="CPP_Month" localSheetId="2">'Rate Update Sheet'!#REF!</definedName>
    <definedName name="CPP_Month">#REF!</definedName>
    <definedName name="days" localSheetId="1">[1]Proration_Messages!$B$6:$C$8</definedName>
    <definedName name="days">[2]Proration_Messages!$B$6:$C$8</definedName>
    <definedName name="DollarAmount">#REF!</definedName>
    <definedName name="Fuel" localSheetId="2">'Rate Update Sheet'!#REF!</definedName>
    <definedName name="Fuel">#REF!</definedName>
    <definedName name="GreenPowerOptions">'Rate Update Sheet'!#REF!</definedName>
    <definedName name="month" localSheetId="2">'Rate Update Sheet'!$G$4:$H$6</definedName>
    <definedName name="Month">#REF!</definedName>
    <definedName name="Month1" localSheetId="2">'Rate Update Sheet'!$G$5:$G$6</definedName>
    <definedName name="Month1">#REF!</definedName>
    <definedName name="Month2">'Rate Update Sheet'!$G$4:$H$6</definedName>
    <definedName name="month3" localSheetId="1">'[1]Rate Update Sheet'!$O$4:$O$6</definedName>
    <definedName name="month3">'Rate Update Sheet'!$G$4:$G$6</definedName>
    <definedName name="OptionOne">#REF!</definedName>
    <definedName name="OptionTwo" localSheetId="1">#REF!</definedName>
    <definedName name="OptionTwo">#REF!</definedName>
    <definedName name="Phase" localSheetId="1">'[1]Rate Update Sheet'!#REF!</definedName>
    <definedName name="Phase" localSheetId="2">'Rate Update Sheet'!#REF!</definedName>
    <definedName name="Phase">#REF!</definedName>
    <definedName name="RateClass">#REF!</definedName>
    <definedName name="Sales">'Rate Update Sheet'!#REF!</definedName>
    <definedName name="Supply_Type" localSheetId="2">'Rate Update Sheet'!#REF!</definedName>
    <definedName name="Supply_Type">#REF!</definedName>
  </definedNames>
  <calcPr calcId="191029"/>
  <customWorkbookViews>
    <customWorkbookView name="kimb047 - Personal View" guid="{DD1EAE8F-FFC0-4A24-BAB9-655440BF4987}" mergeInterval="0" personalView="1" maximized="1" xWindow="1" yWindow="1" windowWidth="1600" windowHeight="638" tabRatio="860" activeSheetId="2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37" l="1"/>
  <c r="Q53" i="37"/>
  <c r="A27" i="37" l="1"/>
  <c r="A26" i="37"/>
  <c r="P27" i="37"/>
  <c r="P26" i="37"/>
  <c r="A18" i="37" l="1"/>
  <c r="A25" i="37"/>
  <c r="A24" i="37"/>
  <c r="A42" i="37"/>
  <c r="P9" i="38" l="1"/>
  <c r="N37" i="37" l="1"/>
  <c r="N36" i="37"/>
  <c r="N35" i="37"/>
  <c r="N34" i="37"/>
  <c r="L37" i="37"/>
  <c r="L36" i="37"/>
  <c r="L35" i="37"/>
  <c r="P35" i="37" s="1"/>
  <c r="L34" i="37"/>
  <c r="P19" i="37"/>
  <c r="N42" i="37"/>
  <c r="N25" i="37"/>
  <c r="N24" i="37"/>
  <c r="L21" i="37"/>
  <c r="D9" i="38"/>
  <c r="N21" i="37" s="1"/>
  <c r="P21" i="37" s="1"/>
  <c r="L25" i="37"/>
  <c r="P25" i="37" s="1"/>
  <c r="L24" i="37"/>
  <c r="P34" i="37" l="1"/>
  <c r="P24" i="37"/>
  <c r="Q29" i="37" s="1"/>
  <c r="P36" i="37"/>
  <c r="P37" i="37"/>
  <c r="Q39" i="37" l="1"/>
  <c r="U39" i="37" l="1"/>
  <c r="L42" i="37" s="1"/>
  <c r="P42" i="37" s="1"/>
  <c r="Q44" i="37" s="1"/>
  <c r="Q47" i="37" s="1"/>
</calcChain>
</file>

<file path=xl/sharedStrings.xml><?xml version="1.0" encoding="utf-8"?>
<sst xmlns="http://schemas.openxmlformats.org/spreadsheetml/2006/main" count="120" uniqueCount="70">
  <si>
    <t>Basic Customer Charge</t>
  </si>
  <si>
    <t>kWh</t>
  </si>
  <si>
    <t>Month</t>
  </si>
  <si>
    <t>All kWh</t>
  </si>
  <si>
    <t>Charges</t>
  </si>
  <si>
    <t>Subtotal</t>
  </si>
  <si>
    <t>@</t>
  </si>
  <si>
    <t>Revised</t>
  </si>
  <si>
    <t>Energy Charge</t>
  </si>
  <si>
    <t>Rider A</t>
  </si>
  <si>
    <t>Rider B</t>
  </si>
  <si>
    <t>Rider C</t>
  </si>
  <si>
    <t>SUBTOTAL</t>
  </si>
  <si>
    <t xml:space="preserve">   Rider C - Demand Side Management/Energy Efficiency</t>
  </si>
  <si>
    <t>NC State Sales Tax</t>
  </si>
  <si>
    <t>June - Sept</t>
  </si>
  <si>
    <t>Oct - May</t>
  </si>
  <si>
    <t xml:space="preserve">   Rider CE - DSM/EE Experience Modification Factor</t>
  </si>
  <si>
    <t>Rider CE</t>
  </si>
  <si>
    <t>Rider RP</t>
  </si>
  <si>
    <t>Rider RPE</t>
  </si>
  <si>
    <t xml:space="preserve">Residential </t>
  </si>
  <si>
    <t xml:space="preserve">Commercial </t>
  </si>
  <si>
    <t xml:space="preserve">   Rider RP - Renewable Energy &amp; Energy  Efficiency Portfolio Standard </t>
  </si>
  <si>
    <t xml:space="preserve">   Rider RPE - REPS Experience Modidication Factor</t>
  </si>
  <si>
    <t>Rider B2</t>
  </si>
  <si>
    <t>Rider EDIT</t>
  </si>
  <si>
    <t>Rider A1</t>
  </si>
  <si>
    <t>Refer to effective dates listed in left hand column.</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</si>
  <si>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</si>
  <si>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</si>
  <si>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Required fields.</t>
  </si>
  <si>
    <t>Click on the Sample Bill tab at the bottom of this worksheet to see where this information can be found on the bill.</t>
  </si>
  <si>
    <t>Billing Month:</t>
  </si>
  <si>
    <t>Using your bill, complete all of the required fields on the left; then scroll down to view the calculations.</t>
  </si>
  <si>
    <t>Current Billing Days:</t>
  </si>
  <si>
    <t>Total kWh:</t>
  </si>
  <si>
    <t>Rate per kWh</t>
  </si>
  <si>
    <t>A. Distribution Service Charges</t>
  </si>
  <si>
    <t xml:space="preserve">   1. Basic Customer Charge</t>
  </si>
  <si>
    <t>n/a</t>
  </si>
  <si>
    <t>flat charge</t>
  </si>
  <si>
    <t>=</t>
  </si>
  <si>
    <t xml:space="preserve">   3. Applicable Rider(s)</t>
  </si>
  <si>
    <t xml:space="preserve">Fuel  </t>
  </si>
  <si>
    <t xml:space="preserve">          Rider A (Fuel Charge Rider)</t>
  </si>
  <si>
    <t>Fuel</t>
  </si>
  <si>
    <t>http://www.dom.com/dominion-virginia-power/customer-service/rates-and-tariffs/index.jsp</t>
  </si>
  <si>
    <t>Sales and Use Surcharge</t>
  </si>
  <si>
    <t>http://www.dom.com/dominion-virginia-power/customer-service/your-bill/understanding-your-bill.jsp</t>
  </si>
  <si>
    <t>Schedule 1 - North Carolina Residential Service Rate Worksheet</t>
  </si>
  <si>
    <t>Last Updated</t>
  </si>
  <si>
    <t xml:space="preserve">Residential Schedule 1 </t>
  </si>
  <si>
    <t>October - May</t>
  </si>
  <si>
    <t>June - September</t>
  </si>
  <si>
    <t xml:space="preserve">   2. Energy Charge</t>
  </si>
  <si>
    <t>Riders</t>
  </si>
  <si>
    <t>Rate Class</t>
  </si>
  <si>
    <t>Fuel Riders</t>
  </si>
  <si>
    <t>Taxes</t>
  </si>
  <si>
    <t xml:space="preserve">          Rider A1 (Fuel Charge Rider)</t>
  </si>
  <si>
    <t xml:space="preserve">          Rider B (Fuel Charge Rider)</t>
  </si>
  <si>
    <t>.</t>
  </si>
  <si>
    <t>RP</t>
  </si>
  <si>
    <t>RPE</t>
  </si>
  <si>
    <t>Warning - an entry is missing in one or more of the required fields ('Billing Months', 'Current Billing Days', 'Total kWh') at the top of this worksheet.</t>
  </si>
  <si>
    <t>Corey Bell</t>
  </si>
  <si>
    <t xml:space="preserve">          Rider B1 (Fuel Charge Rider)</t>
  </si>
  <si>
    <t>Rider B1</t>
  </si>
  <si>
    <r>
      <t xml:space="preserve">Note: </t>
    </r>
    <r>
      <rPr>
        <sz val="10"/>
        <color theme="1"/>
        <rFont val="Arial"/>
        <family val="2"/>
      </rPr>
      <t xml:space="preserve">Riders A, B and B1 are combined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</si>
</sst>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_(&quot;$&quot;* #,##0.00000_);_(&quot;$&quot;* \(#,##0.00000\);_(&quot;$&quot;* &quot;-&quot;??_);_(@_)"/>
    <numFmt numFmtId="167" formatCode="_(&quot;$&quot;* #,##0.000000_);_(&quot;$&quot;* \(#,##0.000000\);_(&quot;$&quot;* &quot;-&quot;??_);_(@_)"/>
    <numFmt numFmtId="168" formatCode="_(&quot;$&quot;* #,##0.0000000_);_(&quot;$&quot;* \(#,##0.0000000\);_(&quot;$&quot;* &quot;-&quot;??_);_(@_)"/>
    <numFmt numFmtId="169" formatCode="0.00000"/>
  </numFmts>
  <fonts count="33" x14ac:knownFonts="1">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6"/>
      <name val="Arial"/>
      <family val="2"/>
    </font>
    <font>
      <sz val="10"/>
      <color rgb="FFFF0000"/>
      <name val="Arial"/>
      <family val="2"/>
    </font>
    <font>
      <i/>
      <sz val="10"/>
      <name val="Arial"/>
      <family val="2"/>
    </font>
    <font>
      <b/>
      <sz val="12"/>
      <name val="Arial"/>
      <family val="2"/>
    </font>
    <font>
      <sz val="10"/>
      <color theme="1"/>
      <name val="Arial"/>
      <family val="2"/>
    </font>
    <font>
      <u/>
      <sz val="10"/>
      <color theme="10"/>
      <name val="Arial"/>
      <family val="2"/>
    </font>
    <font>
      <sz val="12"/>
      <name val="Arial"/>
      <family val="2"/>
    </font>
    <font>
      <i/>
      <sz val="12"/>
      <name val="Arial"/>
      <family val="2"/>
    </font>
    <font>
      <b/>
      <i/>
      <sz val="9"/>
      <name val="Arial"/>
      <family val="2"/>
    </font>
    <font>
      <b/>
      <sz val="14"/>
      <name val="Arial"/>
      <family val="2"/>
    </font>
    <font>
      <b/>
      <sz val="12"/>
      <color theme="1"/>
      <name val="Arial"/>
      <family val="2"/>
    </font>
    <font>
      <b/>
      <sz val="11"/>
      <color theme="1"/>
      <name val="Arial"/>
      <family val="2"/>
    </font>
    <font>
      <sz val="9"/>
      <name val="Arial"/>
      <family val="2"/>
    </font>
    <font>
      <i/>
      <sz val="8"/>
      <name val="Arial"/>
      <family val="2"/>
    </font>
    <font>
      <b/>
      <i/>
      <sz val="8"/>
      <color rgb="FF00B050"/>
      <name val="Arial"/>
      <family val="2"/>
    </font>
    <font>
      <sz val="11"/>
      <name val="Arial"/>
      <family val="2"/>
    </font>
    <font>
      <b/>
      <i/>
      <sz val="12"/>
      <name val="Arial"/>
      <family val="2"/>
    </font>
    <font>
      <b/>
      <sz val="10"/>
      <color theme="1"/>
      <name val="Arial"/>
      <family val="2"/>
    </font>
    <font>
      <b/>
      <i/>
      <sz val="10"/>
      <color rgb="FF00B050"/>
      <name val="Arial"/>
      <family val="2"/>
    </font>
    <font>
      <sz val="10"/>
      <color theme="0"/>
      <name val="Arial"/>
      <family val="2"/>
    </font>
    <font>
      <i/>
      <sz val="8"/>
      <color rgb="FFFF0000"/>
      <name val="Arial"/>
      <family val="2"/>
    </font>
    <font>
      <u/>
      <sz val="10"/>
      <color theme="0"/>
      <name val="Arial"/>
      <family val="2"/>
    </font>
    <font>
      <b/>
      <i/>
      <sz val="9"/>
      <color rgb="FF00B050"/>
      <name val="Arial"/>
      <family val="2"/>
    </font>
    <font>
      <b/>
      <i/>
      <sz val="10"/>
      <name val="Arial"/>
      <family val="2"/>
    </font>
    <font>
      <b/>
      <sz val="11"/>
      <color rgb="FFFF0000"/>
      <name val="Arial"/>
      <family val="2"/>
    </font>
    <font>
      <b/>
      <sz val="11"/>
      <name val="Arial"/>
      <family val="2"/>
    </font>
    <font>
      <i/>
      <sz val="8"/>
      <color theme="0"/>
      <name val="Arial"/>
      <family val="2"/>
    </font>
  </fonts>
  <fills count="13">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theme="4" tint="0.59999389629810485"/>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s>
  <borders count="55">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medium">
        <color indexed="64"/>
      </right>
      <top style="medium">
        <color indexed="64"/>
      </top>
      <bottom style="medium">
        <color indexed="64"/>
      </bottom>
      <diagonal/>
    </border>
    <border>
      <left/>
      <right style="thin">
        <color indexed="64"/>
      </right>
      <top/>
      <bottom style="double">
        <color indexed="64"/>
      </bottom>
      <diagonal/>
    </border>
    <border>
      <left style="thin">
        <color theme="0"/>
      </left>
      <right/>
      <top style="thin">
        <color theme="0"/>
      </top>
      <bottom style="thin">
        <color theme="0"/>
      </bottom>
      <diagonal/>
    </border>
    <border>
      <left style="thin">
        <color theme="4" tint="-0.249977111117893"/>
      </left>
      <right style="thin">
        <color theme="0"/>
      </right>
      <top style="thin">
        <color theme="4" tint="-0.249977111117893"/>
      </top>
      <bottom style="thin">
        <color theme="0"/>
      </bottom>
      <diagonal/>
    </border>
    <border>
      <left style="thin">
        <color theme="0"/>
      </left>
      <right style="thin">
        <color theme="0"/>
      </right>
      <top style="thin">
        <color theme="4" tint="-0.249977111117893"/>
      </top>
      <bottom style="thin">
        <color theme="0"/>
      </bottom>
      <diagonal/>
    </border>
    <border>
      <left style="thin">
        <color theme="0"/>
      </left>
      <right style="thin">
        <color theme="4" tint="-0.249977111117893"/>
      </right>
      <top style="thin">
        <color theme="4" tint="-0.249977111117893"/>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tint="-0.249977111117893"/>
      </left>
      <right style="thin">
        <color theme="0"/>
      </right>
      <top style="thin">
        <color theme="0"/>
      </top>
      <bottom style="thin">
        <color theme="0"/>
      </bottom>
      <diagonal/>
    </border>
    <border>
      <left style="thin">
        <color theme="0"/>
      </left>
      <right style="thin">
        <color theme="4" tint="-0.249977111117893"/>
      </right>
      <top style="thin">
        <color theme="0"/>
      </top>
      <bottom style="thin">
        <color theme="0"/>
      </bottom>
      <diagonal/>
    </border>
    <border>
      <left style="thin">
        <color theme="4" tint="-0.249977111117893"/>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4" tint="-0.249977111117893"/>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4" tint="-0.499984740745262"/>
      </right>
      <top style="thin">
        <color theme="0"/>
      </top>
      <bottom style="thin">
        <color theme="0"/>
      </bottom>
      <diagonal/>
    </border>
    <border>
      <left style="thin">
        <color theme="0"/>
      </left>
      <right style="thin">
        <color theme="0"/>
      </right>
      <top style="thin">
        <color theme="0"/>
      </top>
      <bottom style="thin">
        <color theme="4" tint="-0.499984740745262"/>
      </bottom>
      <diagonal/>
    </border>
    <border>
      <left style="thin">
        <color theme="0"/>
      </left>
      <right style="thin">
        <color theme="4" tint="-0.499984740745262"/>
      </right>
      <top/>
      <bottom style="thin">
        <color theme="0"/>
      </bottom>
      <diagonal/>
    </border>
    <border>
      <left/>
      <right style="thin">
        <color theme="4" tint="-0.499984740745262"/>
      </right>
      <top/>
      <bottom/>
      <diagonal/>
    </border>
    <border>
      <left style="thin">
        <color theme="0"/>
      </left>
      <right style="thin">
        <color theme="4" tint="-0.499984740745262"/>
      </right>
      <top style="thin">
        <color theme="0"/>
      </top>
      <bottom style="thin">
        <color theme="4" tint="-0.499984740745262"/>
      </bottom>
      <diagonal/>
    </border>
    <border>
      <left style="thin">
        <color theme="4" tint="-0.499984740745262"/>
      </left>
      <right style="thin">
        <color theme="0"/>
      </right>
      <top style="thin">
        <color theme="0"/>
      </top>
      <bottom style="thin">
        <color theme="4" tint="-0.499984740745262"/>
      </bottom>
      <diagonal/>
    </border>
    <border>
      <left style="thin">
        <color indexed="64"/>
      </left>
      <right style="thin">
        <color indexed="64"/>
      </right>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2" fillId="0" borderId="0"/>
  </cellStyleXfs>
  <cellXfs count="220">
    <xf numFmtId="0" fontId="0" fillId="0" borderId="0" xfId="0"/>
    <xf numFmtId="166" fontId="4" fillId="0" borderId="0" xfId="2" applyNumberFormat="1" applyFont="1" applyFill="1" applyBorder="1" applyAlignment="1">
      <alignment wrapText="1"/>
    </xf>
    <xf numFmtId="0" fontId="3" fillId="0" borderId="0" xfId="0" applyFont="1" applyFill="1" applyBorder="1" applyAlignment="1">
      <alignment horizontal="center" wrapText="1"/>
    </xf>
    <xf numFmtId="0" fontId="0" fillId="5" borderId="0" xfId="0" applyFill="1"/>
    <xf numFmtId="0" fontId="0" fillId="5" borderId="0" xfId="0" applyFill="1" applyAlignment="1">
      <alignment horizontal="right"/>
    </xf>
    <xf numFmtId="0" fontId="12" fillId="5" borderId="0" xfId="0" applyFont="1" applyFill="1"/>
    <xf numFmtId="0" fontId="6" fillId="5" borderId="0" xfId="0" applyFont="1" applyFill="1" applyAlignment="1">
      <alignment horizontal="center"/>
    </xf>
    <xf numFmtId="0" fontId="6" fillId="0" borderId="0" xfId="0" applyFont="1" applyAlignment="1">
      <alignment horizontal="center"/>
    </xf>
    <xf numFmtId="0" fontId="9" fillId="5" borderId="0" xfId="0" applyFont="1" applyFill="1" applyAlignment="1">
      <alignment horizontal="center"/>
    </xf>
    <xf numFmtId="0" fontId="9" fillId="0" borderId="0" xfId="0" applyFont="1" applyAlignment="1">
      <alignment horizontal="center"/>
    </xf>
    <xf numFmtId="0" fontId="2" fillId="0" borderId="0" xfId="0" applyFont="1" applyAlignment="1">
      <alignment wrapText="1"/>
    </xf>
    <xf numFmtId="0" fontId="2" fillId="5" borderId="0" xfId="0" applyFont="1" applyFill="1" applyAlignment="1">
      <alignment horizontal="left" wrapText="1"/>
    </xf>
    <xf numFmtId="0" fontId="2" fillId="0" borderId="0" xfId="0" applyFont="1" applyAlignment="1">
      <alignment horizontal="left" wrapText="1"/>
    </xf>
    <xf numFmtId="0" fontId="15" fillId="0" borderId="0" xfId="0" applyFont="1" applyAlignment="1">
      <alignment wrapText="1"/>
    </xf>
    <xf numFmtId="0" fontId="9" fillId="0" borderId="0" xfId="0" applyFont="1" applyAlignment="1">
      <alignment horizontal="center" wrapText="1"/>
    </xf>
    <xf numFmtId="0" fontId="2" fillId="0" borderId="18" xfId="0" applyFont="1" applyBorder="1" applyAlignment="1">
      <alignment horizontal="right"/>
    </xf>
    <xf numFmtId="0" fontId="2" fillId="0" borderId="20" xfId="0" applyFont="1" applyBorder="1" applyAlignment="1">
      <alignment horizontal="right" wrapText="1"/>
    </xf>
    <xf numFmtId="0" fontId="2" fillId="0" borderId="22" xfId="0" applyFont="1" applyBorder="1" applyAlignment="1">
      <alignment horizontal="right"/>
    </xf>
    <xf numFmtId="0" fontId="0" fillId="0" borderId="0" xfId="0" applyAlignment="1">
      <alignment wrapText="1"/>
    </xf>
    <xf numFmtId="0" fontId="0" fillId="5" borderId="0" xfId="0" applyFill="1" applyAlignment="1">
      <alignment wrapText="1"/>
    </xf>
    <xf numFmtId="0" fontId="16" fillId="0" borderId="0" xfId="0" applyFont="1" applyAlignment="1">
      <alignment horizontal="right" wrapText="1"/>
    </xf>
    <xf numFmtId="0" fontId="2" fillId="0" borderId="0" xfId="0" applyFont="1"/>
    <xf numFmtId="0" fontId="2" fillId="0" borderId="0" xfId="0" applyFont="1" applyAlignment="1">
      <alignment horizontal="right"/>
    </xf>
    <xf numFmtId="0" fontId="12" fillId="0" borderId="0" xfId="0" applyFont="1"/>
    <xf numFmtId="0" fontId="18" fillId="0" borderId="0" xfId="0" applyFont="1" applyAlignment="1">
      <alignment horizontal="right" wrapText="1"/>
    </xf>
    <xf numFmtId="8" fontId="0" fillId="0" borderId="0" xfId="0" applyNumberFormat="1"/>
    <xf numFmtId="0" fontId="3" fillId="10" borderId="13" xfId="0" applyFont="1" applyFill="1" applyBorder="1" applyAlignment="1">
      <alignment horizontal="center"/>
    </xf>
    <xf numFmtId="0" fontId="3" fillId="10" borderId="14" xfId="0" applyFont="1" applyFill="1" applyBorder="1" applyAlignment="1">
      <alignment horizontal="center"/>
    </xf>
    <xf numFmtId="0" fontId="3" fillId="10" borderId="14" xfId="0" applyFont="1" applyFill="1" applyBorder="1" applyAlignment="1">
      <alignment horizontal="right"/>
    </xf>
    <xf numFmtId="0" fontId="3" fillId="10" borderId="25" xfId="0" applyFont="1" applyFill="1" applyBorder="1" applyAlignment="1">
      <alignment horizontal="center"/>
    </xf>
    <xf numFmtId="0" fontId="19" fillId="0" borderId="0" xfId="0" applyFont="1" applyAlignment="1">
      <alignment wrapText="1"/>
    </xf>
    <xf numFmtId="0" fontId="19" fillId="5" borderId="0" xfId="0" applyFont="1" applyFill="1" applyAlignment="1">
      <alignment wrapText="1"/>
    </xf>
    <xf numFmtId="0" fontId="9" fillId="10" borderId="13" xfId="0" applyFont="1" applyFill="1" applyBorder="1" applyAlignment="1">
      <alignment horizontal="left"/>
    </xf>
    <xf numFmtId="0" fontId="9" fillId="10" borderId="14" xfId="0" applyFont="1" applyFill="1" applyBorder="1" applyAlignment="1">
      <alignment horizontal="center"/>
    </xf>
    <xf numFmtId="0" fontId="9" fillId="0" borderId="4" xfId="0" applyFont="1" applyBorder="1"/>
    <xf numFmtId="0" fontId="9" fillId="0" borderId="0" xfId="0" applyFont="1"/>
    <xf numFmtId="0" fontId="12" fillId="0" borderId="0" xfId="0" applyFont="1" applyAlignment="1">
      <alignment horizontal="right"/>
    </xf>
    <xf numFmtId="0" fontId="21" fillId="0" borderId="0" xfId="0" applyFont="1" applyAlignment="1">
      <alignment horizontal="right"/>
    </xf>
    <xf numFmtId="166" fontId="12" fillId="0" borderId="0" xfId="2" applyNumberFormat="1" applyFont="1" applyFill="1" applyBorder="1" applyAlignment="1" applyProtection="1">
      <alignment horizontal="right"/>
    </xf>
    <xf numFmtId="44" fontId="9" fillId="0" borderId="0" xfId="2" applyFont="1" applyFill="1" applyBorder="1" applyAlignment="1" applyProtection="1"/>
    <xf numFmtId="44" fontId="12" fillId="0" borderId="26" xfId="0" applyNumberFormat="1" applyFont="1" applyBorder="1"/>
    <xf numFmtId="0" fontId="10" fillId="0" borderId="0" xfId="0" applyFont="1"/>
    <xf numFmtId="164" fontId="10" fillId="0" borderId="0" xfId="0" applyNumberFormat="1" applyFont="1"/>
    <xf numFmtId="0" fontId="20" fillId="0" borderId="0" xfId="0" applyFont="1" applyAlignment="1">
      <alignment horizontal="left" vertical="center" wrapText="1"/>
    </xf>
    <xf numFmtId="0" fontId="9" fillId="0" borderId="0" xfId="0" applyFont="1" applyAlignment="1">
      <alignment horizontal="left" wrapText="1"/>
    </xf>
    <xf numFmtId="0" fontId="9" fillId="0" borderId="0" xfId="0" applyFont="1" applyAlignment="1">
      <alignment wrapText="1"/>
    </xf>
    <xf numFmtId="0" fontId="9" fillId="0" borderId="0" xfId="0" applyFont="1" applyAlignment="1">
      <alignment horizontal="right" wrapText="1"/>
    </xf>
    <xf numFmtId="0" fontId="9" fillId="0" borderId="12" xfId="0" applyFont="1" applyBorder="1" applyAlignment="1">
      <alignment wrapText="1"/>
    </xf>
    <xf numFmtId="0" fontId="12" fillId="0" borderId="26" xfId="0" applyFont="1" applyBorder="1"/>
    <xf numFmtId="0" fontId="0" fillId="0" borderId="0" xfId="0" applyAlignment="1">
      <alignment horizontal="left"/>
    </xf>
    <xf numFmtId="0" fontId="12" fillId="0" borderId="4" xfId="0" applyFont="1" applyBorder="1" applyAlignment="1">
      <alignment horizontal="right"/>
    </xf>
    <xf numFmtId="0" fontId="12" fillId="0" borderId="0" xfId="0" applyFont="1" applyAlignment="1">
      <alignment horizontal="center" wrapText="1"/>
    </xf>
    <xf numFmtId="3" fontId="12" fillId="0" borderId="0" xfId="0" applyNumberFormat="1" applyFont="1" applyAlignment="1">
      <alignment horizontal="right" wrapText="1"/>
    </xf>
    <xf numFmtId="167" fontId="12" fillId="0" borderId="0" xfId="2" applyNumberFormat="1" applyFont="1" applyBorder="1" applyAlignment="1" applyProtection="1">
      <alignment horizontal="center" wrapText="1"/>
    </xf>
    <xf numFmtId="44" fontId="9" fillId="0" borderId="0" xfId="2" applyFont="1" applyFill="1" applyBorder="1" applyAlignment="1" applyProtection="1">
      <alignment horizontal="left" wrapText="1"/>
    </xf>
    <xf numFmtId="44" fontId="9" fillId="0" borderId="26" xfId="2" applyFont="1" applyFill="1" applyBorder="1" applyAlignment="1" applyProtection="1"/>
    <xf numFmtId="167" fontId="12" fillId="0" borderId="0" xfId="2" applyNumberFormat="1" applyFont="1" applyBorder="1" applyProtection="1"/>
    <xf numFmtId="44" fontId="9" fillId="0" borderId="12" xfId="2" applyFont="1" applyFill="1" applyBorder="1" applyAlignment="1" applyProtection="1">
      <alignment horizontal="left" wrapText="1"/>
    </xf>
    <xf numFmtId="44" fontId="9" fillId="0" borderId="3" xfId="2" applyFont="1" applyFill="1" applyBorder="1" applyAlignment="1" applyProtection="1"/>
    <xf numFmtId="0" fontId="9" fillId="0" borderId="4" xfId="0" applyFont="1" applyBorder="1" applyAlignment="1">
      <alignment horizontal="left"/>
    </xf>
    <xf numFmtId="166" fontId="12" fillId="0" borderId="0" xfId="2" applyNumberFormat="1" applyFont="1" applyBorder="1" applyProtection="1"/>
    <xf numFmtId="0" fontId="12" fillId="0" borderId="4" xfId="0" applyFont="1" applyBorder="1" applyAlignment="1">
      <alignment horizontal="left"/>
    </xf>
    <xf numFmtId="168" fontId="12" fillId="0" borderId="0" xfId="2" applyNumberFormat="1" applyFont="1" applyBorder="1" applyProtection="1"/>
    <xf numFmtId="0" fontId="12" fillId="0" borderId="0" xfId="0" applyFont="1" applyAlignment="1">
      <alignment horizontal="right" wrapText="1"/>
    </xf>
    <xf numFmtId="166" fontId="12" fillId="0" borderId="0" xfId="2" applyNumberFormat="1" applyFont="1" applyBorder="1" applyAlignment="1" applyProtection="1">
      <alignment horizontal="right"/>
    </xf>
    <xf numFmtId="44" fontId="9" fillId="2" borderId="27" xfId="2" applyFont="1" applyFill="1" applyBorder="1" applyAlignment="1" applyProtection="1"/>
    <xf numFmtId="0" fontId="22" fillId="0" borderId="0" xfId="0" applyFont="1" applyAlignment="1">
      <alignment horizontal="right"/>
    </xf>
    <xf numFmtId="0" fontId="19" fillId="0" borderId="0" xfId="0" applyFont="1" applyAlignment="1">
      <alignment horizontal="left" vertical="center" wrapText="1"/>
    </xf>
    <xf numFmtId="0" fontId="3" fillId="10" borderId="28" xfId="0" applyFont="1" applyFill="1" applyBorder="1" applyAlignment="1">
      <alignment horizontal="center"/>
    </xf>
    <xf numFmtId="0" fontId="3" fillId="10" borderId="29" xfId="0" applyFont="1" applyFill="1" applyBorder="1" applyAlignment="1">
      <alignment horizontal="center"/>
    </xf>
    <xf numFmtId="0" fontId="3" fillId="10" borderId="29" xfId="0" applyFont="1" applyFill="1" applyBorder="1" applyAlignment="1">
      <alignment horizontal="right"/>
    </xf>
    <xf numFmtId="0" fontId="3" fillId="10" borderId="30" xfId="0" applyFont="1" applyFill="1" applyBorder="1" applyAlignment="1">
      <alignment horizontal="center"/>
    </xf>
    <xf numFmtId="0" fontId="23" fillId="0" borderId="0" xfId="0" applyFont="1"/>
    <xf numFmtId="0" fontId="24" fillId="0" borderId="0" xfId="0" applyFont="1" applyAlignment="1">
      <alignment horizontal="left"/>
    </xf>
    <xf numFmtId="3" fontId="12" fillId="0" borderId="0" xfId="0" applyNumberFormat="1" applyFont="1" applyAlignment="1">
      <alignment horizontal="right"/>
    </xf>
    <xf numFmtId="0" fontId="25" fillId="0" borderId="0" xfId="0" applyFont="1"/>
    <xf numFmtId="0" fontId="9" fillId="2" borderId="9" xfId="0" applyFont="1" applyFill="1" applyBorder="1" applyAlignment="1">
      <alignment horizontal="left"/>
    </xf>
    <xf numFmtId="0" fontId="12" fillId="2" borderId="2" xfId="0" applyFont="1" applyFill="1" applyBorder="1" applyAlignment="1">
      <alignment horizontal="right" wrapText="1"/>
    </xf>
    <xf numFmtId="0" fontId="9" fillId="0" borderId="0" xfId="0" applyFont="1" applyAlignment="1">
      <alignment horizontal="left"/>
    </xf>
    <xf numFmtId="167" fontId="12" fillId="0" borderId="0" xfId="2" applyNumberFormat="1" applyFont="1" applyFill="1" applyBorder="1" applyAlignment="1" applyProtection="1">
      <alignment horizontal="right"/>
    </xf>
    <xf numFmtId="44" fontId="9" fillId="0" borderId="31" xfId="2" applyFont="1" applyFill="1" applyBorder="1" applyAlignment="1" applyProtection="1">
      <alignment horizontal="right"/>
    </xf>
    <xf numFmtId="44" fontId="9" fillId="0" borderId="0" xfId="2" applyFont="1" applyFill="1" applyBorder="1" applyAlignment="1" applyProtection="1">
      <alignment horizontal="center"/>
    </xf>
    <xf numFmtId="0" fontId="12" fillId="2" borderId="2" xfId="0" applyFont="1" applyFill="1" applyBorder="1"/>
    <xf numFmtId="3" fontId="12" fillId="2" borderId="2" xfId="0" applyNumberFormat="1" applyFont="1" applyFill="1" applyBorder="1" applyAlignment="1">
      <alignment horizontal="right"/>
    </xf>
    <xf numFmtId="166" fontId="12" fillId="2" borderId="2" xfId="2" applyNumberFormat="1" applyFont="1" applyFill="1" applyBorder="1" applyAlignment="1" applyProtection="1">
      <alignment horizontal="right"/>
    </xf>
    <xf numFmtId="0" fontId="22" fillId="2" borderId="2" xfId="0" applyFont="1" applyFill="1" applyBorder="1" applyAlignment="1">
      <alignment horizontal="right"/>
    </xf>
    <xf numFmtId="44" fontId="9" fillId="2" borderId="27" xfId="2" applyFont="1" applyFill="1" applyBorder="1" applyAlignment="1" applyProtection="1">
      <alignment horizontal="center"/>
    </xf>
    <xf numFmtId="169" fontId="10" fillId="0" borderId="0" xfId="0" applyNumberFormat="1" applyFont="1"/>
    <xf numFmtId="0" fontId="27" fillId="0" borderId="0" xfId="6" applyFont="1" applyAlignment="1" applyProtection="1"/>
    <xf numFmtId="44" fontId="9" fillId="0" borderId="26" xfId="2" applyFont="1" applyFill="1" applyBorder="1" applyAlignment="1" applyProtection="1">
      <alignment horizontal="center"/>
    </xf>
    <xf numFmtId="169" fontId="2" fillId="0" borderId="0" xfId="0" applyNumberFormat="1" applyFont="1"/>
    <xf numFmtId="0" fontId="9" fillId="0" borderId="0" xfId="0" applyFont="1" applyAlignment="1">
      <alignment horizontal="right"/>
    </xf>
    <xf numFmtId="0" fontId="12" fillId="0" borderId="0" xfId="0" applyFont="1" applyAlignment="1">
      <alignment horizontal="center"/>
    </xf>
    <xf numFmtId="44" fontId="9" fillId="0" borderId="0" xfId="2" applyFont="1" applyFill="1" applyBorder="1" applyAlignment="1" applyProtection="1">
      <alignment horizontal="right"/>
    </xf>
    <xf numFmtId="2" fontId="0" fillId="0" borderId="0" xfId="0" applyNumberFormat="1"/>
    <xf numFmtId="2" fontId="2" fillId="0" borderId="0" xfId="0" applyNumberFormat="1" applyFont="1"/>
    <xf numFmtId="0" fontId="28" fillId="0" borderId="0" xfId="0" applyFont="1"/>
    <xf numFmtId="44" fontId="9" fillId="0" borderId="0" xfId="2" applyFont="1" applyFill="1" applyBorder="1" applyProtection="1"/>
    <xf numFmtId="0" fontId="5" fillId="0" borderId="0" xfId="0" applyFont="1"/>
    <xf numFmtId="44" fontId="9" fillId="11" borderId="0" xfId="0" applyNumberFormat="1" applyFont="1" applyFill="1"/>
    <xf numFmtId="0" fontId="30"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14" fontId="2" fillId="0" borderId="0" xfId="0" applyNumberFormat="1" applyFont="1" applyAlignment="1">
      <alignment horizontal="left" vertical="center" wrapText="1"/>
    </xf>
    <xf numFmtId="0" fontId="2" fillId="5" borderId="0" xfId="0" applyFont="1" applyFill="1" applyAlignment="1">
      <alignment vertical="center" wrapText="1"/>
    </xf>
    <xf numFmtId="0" fontId="0" fillId="0" borderId="0" xfId="0" applyAlignment="1">
      <alignment horizontal="right"/>
    </xf>
    <xf numFmtId="0" fontId="3" fillId="0" borderId="0" xfId="0" applyFont="1" applyAlignment="1">
      <alignment wrapText="1"/>
    </xf>
    <xf numFmtId="0" fontId="20" fillId="0" borderId="0" xfId="0" applyFont="1" applyAlignment="1">
      <alignment horizontal="center" wrapText="1"/>
    </xf>
    <xf numFmtId="166" fontId="2" fillId="0" borderId="3" xfId="2" applyNumberFormat="1" applyFont="1" applyFill="1" applyBorder="1" applyAlignment="1">
      <alignment wrapText="1"/>
    </xf>
    <xf numFmtId="44" fontId="9" fillId="0" borderId="33" xfId="2" applyFont="1" applyFill="1" applyBorder="1" applyAlignment="1" applyProtection="1">
      <alignment horizontal="left" wrapText="1"/>
    </xf>
    <xf numFmtId="4" fontId="12" fillId="0" borderId="0" xfId="0" applyNumberFormat="1" applyFont="1" applyAlignment="1">
      <alignment horizontal="right"/>
    </xf>
    <xf numFmtId="44" fontId="32" fillId="0" borderId="0" xfId="0" applyNumberFormat="1" applyFont="1" applyAlignment="1">
      <alignment horizontal="left" vertical="center" wrapText="1"/>
    </xf>
    <xf numFmtId="0" fontId="0" fillId="0" borderId="0" xfId="0" applyFill="1" applyBorder="1"/>
    <xf numFmtId="0" fontId="0" fillId="6" borderId="0" xfId="0" applyFill="1" applyAlignment="1">
      <alignment wrapText="1"/>
    </xf>
    <xf numFmtId="14" fontId="0" fillId="6" borderId="0" xfId="0" applyNumberFormat="1" applyFill="1" applyAlignment="1">
      <alignment wrapText="1"/>
    </xf>
    <xf numFmtId="0" fontId="2" fillId="6" borderId="0" xfId="0" applyFont="1" applyFill="1" applyAlignment="1">
      <alignment wrapText="1"/>
    </xf>
    <xf numFmtId="0" fontId="2" fillId="0" borderId="4" xfId="0" applyFont="1" applyBorder="1" applyAlignment="1">
      <alignment wrapText="1"/>
    </xf>
    <xf numFmtId="0" fontId="0" fillId="0" borderId="3" xfId="0" applyBorder="1" applyAlignment="1">
      <alignment horizontal="center" wrapText="1"/>
    </xf>
    <xf numFmtId="44" fontId="0" fillId="0" borderId="4" xfId="2" applyFont="1" applyFill="1" applyBorder="1" applyAlignment="1">
      <alignment wrapText="1"/>
    </xf>
    <xf numFmtId="0" fontId="0" fillId="0" borderId="0" xfId="0" applyBorder="1" applyAlignment="1">
      <alignment wrapText="1"/>
    </xf>
    <xf numFmtId="0" fontId="0" fillId="0" borderId="4" xfId="0" applyBorder="1" applyAlignment="1">
      <alignment wrapText="1"/>
    </xf>
    <xf numFmtId="0" fontId="0" fillId="0" borderId="9" xfId="0" applyBorder="1" applyAlignment="1">
      <alignment wrapText="1"/>
    </xf>
    <xf numFmtId="0" fontId="0" fillId="0" borderId="6" xfId="0" applyBorder="1" applyAlignment="1">
      <alignment horizontal="center" wrapText="1"/>
    </xf>
    <xf numFmtId="0" fontId="3" fillId="0" borderId="4" xfId="0" applyFont="1" applyBorder="1" applyAlignment="1">
      <alignment horizontal="left" wrapText="1"/>
    </xf>
    <xf numFmtId="0" fontId="3" fillId="0" borderId="0" xfId="0" applyFont="1" applyBorder="1" applyAlignment="1">
      <alignment wrapText="1"/>
    </xf>
    <xf numFmtId="0" fontId="3" fillId="0" borderId="3" xfId="0" applyFont="1" applyBorder="1" applyAlignment="1">
      <alignment horizontal="center" wrapText="1"/>
    </xf>
    <xf numFmtId="0" fontId="2" fillId="0" borderId="4" xfId="0" applyFont="1" applyBorder="1" applyAlignment="1">
      <alignment horizontal="left" wrapText="1"/>
    </xf>
    <xf numFmtId="0" fontId="3" fillId="0" borderId="5" xfId="0" applyFont="1" applyFill="1" applyBorder="1" applyAlignment="1">
      <alignment horizontal="center" wrapText="1"/>
    </xf>
    <xf numFmtId="165" fontId="3" fillId="0" borderId="1" xfId="1" applyNumberFormat="1" applyFont="1" applyBorder="1" applyAlignment="1">
      <alignment horizontal="center" wrapText="1"/>
    </xf>
    <xf numFmtId="0" fontId="4" fillId="0" borderId="1" xfId="0" applyFont="1" applyBorder="1" applyAlignment="1">
      <alignment horizontal="center" wrapText="1"/>
    </xf>
    <xf numFmtId="0" fontId="2" fillId="0" borderId="4" xfId="0" applyFont="1" applyFill="1" applyBorder="1" applyAlignment="1">
      <alignment horizontal="left" wrapText="1"/>
    </xf>
    <xf numFmtId="0" fontId="3" fillId="0" borderId="0" xfId="0" applyFont="1" applyBorder="1" applyAlignment="1">
      <alignment horizontal="center" wrapText="1"/>
    </xf>
    <xf numFmtId="0" fontId="3" fillId="0" borderId="4" xfId="0" applyFont="1" applyFill="1" applyBorder="1" applyAlignment="1">
      <alignment wrapText="1"/>
    </xf>
    <xf numFmtId="44" fontId="0" fillId="0" borderId="0" xfId="2" applyFont="1" applyFill="1" applyBorder="1" applyAlignment="1">
      <alignment wrapText="1"/>
    </xf>
    <xf numFmtId="0" fontId="2" fillId="0" borderId="0" xfId="0" applyFont="1" applyBorder="1" applyAlignment="1">
      <alignment horizontal="left" wrapText="1"/>
    </xf>
    <xf numFmtId="0" fontId="2" fillId="0" borderId="9" xfId="0" applyFont="1" applyFill="1" applyBorder="1" applyAlignment="1">
      <alignment horizontal="left" wrapText="1"/>
    </xf>
    <xf numFmtId="10" fontId="4" fillId="0" borderId="2" xfId="2" applyNumberFormat="1" applyFont="1" applyFill="1" applyBorder="1" applyAlignment="1">
      <alignment wrapText="1"/>
    </xf>
    <xf numFmtId="0" fontId="2" fillId="0" borderId="2" xfId="0" applyFont="1" applyBorder="1" applyAlignment="1">
      <alignment horizontal="left" wrapText="1"/>
    </xf>
    <xf numFmtId="167" fontId="4" fillId="0" borderId="3" xfId="2" applyNumberFormat="1" applyFont="1" applyFill="1" applyBorder="1" applyAlignment="1">
      <alignment wrapText="1"/>
    </xf>
    <xf numFmtId="167" fontId="2" fillId="0" borderId="0" xfId="2" applyNumberFormat="1" applyFont="1" applyFill="1" applyBorder="1" applyAlignment="1">
      <alignment wrapText="1"/>
    </xf>
    <xf numFmtId="0" fontId="2" fillId="7" borderId="4" xfId="0" applyFont="1" applyFill="1" applyBorder="1" applyAlignment="1">
      <alignment horizontal="left" wrapText="1"/>
    </xf>
    <xf numFmtId="166" fontId="4" fillId="7" borderId="0" xfId="2" applyNumberFormat="1" applyFont="1" applyFill="1" applyBorder="1" applyAlignment="1">
      <alignment wrapText="1"/>
    </xf>
    <xf numFmtId="0" fontId="3" fillId="7" borderId="0" xfId="0" applyFont="1" applyFill="1" applyBorder="1" applyAlignment="1">
      <alignment wrapText="1"/>
    </xf>
    <xf numFmtId="0" fontId="3" fillId="7" borderId="0" xfId="0" applyFont="1" applyFill="1" applyBorder="1" applyAlignment="1">
      <alignment horizontal="center" wrapText="1"/>
    </xf>
    <xf numFmtId="0" fontId="2" fillId="7" borderId="0" xfId="0" applyFont="1" applyFill="1" applyBorder="1" applyAlignment="1">
      <alignment horizontal="left" wrapText="1"/>
    </xf>
    <xf numFmtId="14" fontId="2" fillId="0" borderId="3" xfId="2" applyNumberFormat="1" applyFont="1" applyFill="1" applyBorder="1" applyAlignment="1">
      <alignment wrapText="1"/>
    </xf>
    <xf numFmtId="14" fontId="2" fillId="4" borderId="3" xfId="2" applyNumberFormat="1" applyFont="1" applyFill="1" applyBorder="1" applyAlignment="1">
      <alignment wrapText="1"/>
    </xf>
    <xf numFmtId="14" fontId="2" fillId="4" borderId="6" xfId="2" applyNumberFormat="1" applyFont="1" applyFill="1" applyBorder="1" applyAlignment="1">
      <alignment wrapText="1"/>
    </xf>
    <xf numFmtId="0" fontId="2" fillId="0" borderId="3" xfId="0" applyFont="1" applyBorder="1" applyAlignment="1">
      <alignment wrapText="1"/>
    </xf>
    <xf numFmtId="166" fontId="2" fillId="0" borderId="3" xfId="2" applyNumberFormat="1" applyFont="1" applyFill="1" applyBorder="1" applyAlignment="1">
      <alignment horizontal="left" wrapText="1"/>
    </xf>
    <xf numFmtId="0" fontId="2" fillId="0" borderId="34" xfId="7" applyBorder="1"/>
    <xf numFmtId="0" fontId="2" fillId="0" borderId="35" xfId="7" applyBorder="1"/>
    <xf numFmtId="0" fontId="2" fillId="0" borderId="36" xfId="7" applyBorder="1"/>
    <xf numFmtId="0" fontId="2" fillId="0" borderId="37" xfId="7" applyBorder="1"/>
    <xf numFmtId="0" fontId="2" fillId="0" borderId="38" xfId="7" applyBorder="1"/>
    <xf numFmtId="0" fontId="2" fillId="0" borderId="39" xfId="7" applyBorder="1"/>
    <xf numFmtId="0" fontId="2" fillId="0" borderId="40" xfId="7" applyBorder="1"/>
    <xf numFmtId="0" fontId="2" fillId="0" borderId="41" xfId="7" applyBorder="1"/>
    <xf numFmtId="0" fontId="2" fillId="0" borderId="42" xfId="7" applyBorder="1"/>
    <xf numFmtId="0" fontId="2" fillId="0" borderId="43" xfId="7" applyBorder="1"/>
    <xf numFmtId="0" fontId="2" fillId="0" borderId="44" xfId="7" applyBorder="1"/>
    <xf numFmtId="0" fontId="2" fillId="0" borderId="45" xfId="7" applyBorder="1"/>
    <xf numFmtId="0" fontId="2" fillId="12" borderId="0" xfId="7" applyFill="1" applyBorder="1"/>
    <xf numFmtId="0" fontId="2" fillId="0" borderId="46" xfId="7" applyBorder="1"/>
    <xf numFmtId="0" fontId="2" fillId="0" borderId="47" xfId="7" applyBorder="1"/>
    <xf numFmtId="0" fontId="2" fillId="0" borderId="48" xfId="7" applyBorder="1"/>
    <xf numFmtId="0" fontId="2" fillId="0" borderId="49" xfId="7" applyBorder="1"/>
    <xf numFmtId="0" fontId="2" fillId="0" borderId="50" xfId="7" applyBorder="1"/>
    <xf numFmtId="0" fontId="2" fillId="12" borderId="51" xfId="7" applyFill="1" applyBorder="1"/>
    <xf numFmtId="0" fontId="2" fillId="0" borderId="52" xfId="7" applyBorder="1"/>
    <xf numFmtId="0" fontId="2" fillId="0" borderId="53" xfId="7" applyBorder="1"/>
    <xf numFmtId="14" fontId="2" fillId="4" borderId="1" xfId="2" applyNumberFormat="1" applyFont="1" applyFill="1" applyBorder="1" applyAlignment="1">
      <alignment wrapText="1"/>
    </xf>
    <xf numFmtId="167" fontId="4" fillId="7" borderId="0" xfId="2" applyNumberFormat="1" applyFont="1" applyFill="1" applyBorder="1" applyAlignment="1">
      <alignment wrapText="1"/>
    </xf>
    <xf numFmtId="167" fontId="4" fillId="0" borderId="0" xfId="2" applyNumberFormat="1" applyFont="1" applyFill="1" applyBorder="1" applyAlignment="1">
      <alignment wrapText="1"/>
    </xf>
    <xf numFmtId="164" fontId="17" fillId="0" borderId="0" xfId="0" applyNumberFormat="1" applyFont="1" applyAlignment="1">
      <alignment horizontal="right"/>
    </xf>
    <xf numFmtId="0" fontId="6" fillId="0" borderId="0" xfId="0" applyFont="1" applyAlignment="1">
      <alignment horizontal="center"/>
    </xf>
    <xf numFmtId="0" fontId="13" fillId="0" borderId="0" xfId="0" applyFont="1" applyAlignment="1">
      <alignment horizontal="center"/>
    </xf>
    <xf numFmtId="0" fontId="2" fillId="0" borderId="0" xfId="0" applyFont="1" applyAlignment="1">
      <alignment horizontal="left" vertical="center" wrapText="1"/>
    </xf>
    <xf numFmtId="0" fontId="8" fillId="8" borderId="0" xfId="0" applyFont="1" applyFill="1" applyAlignment="1">
      <alignment horizontal="left" vertical="center" wrapText="1"/>
    </xf>
    <xf numFmtId="0" fontId="14" fillId="0" borderId="2" xfId="0" applyFont="1" applyBorder="1" applyAlignment="1">
      <alignment horizontal="center"/>
    </xf>
    <xf numFmtId="0" fontId="14" fillId="0" borderId="0" xfId="0" applyFont="1" applyAlignment="1">
      <alignment horizontal="center" wrapText="1"/>
    </xf>
    <xf numFmtId="0" fontId="5" fillId="0" borderId="0" xfId="0" applyFont="1" applyAlignment="1">
      <alignment horizontal="center" vertical="center" wrapText="1"/>
    </xf>
    <xf numFmtId="1" fontId="31" fillId="9" borderId="19" xfId="1" applyNumberFormat="1" applyFont="1" applyFill="1" applyBorder="1" applyAlignment="1" applyProtection="1">
      <alignment horizontal="center"/>
      <protection locked="0"/>
    </xf>
    <xf numFmtId="0" fontId="21" fillId="0" borderId="16" xfId="0" applyFont="1" applyBorder="1" applyAlignment="1" applyProtection="1">
      <alignment horizontal="center"/>
      <protection locked="0"/>
    </xf>
    <xf numFmtId="0" fontId="6" fillId="0" borderId="0" xfId="0" applyFont="1" applyAlignment="1">
      <alignment horizontal="center" vertical="center" wrapText="1"/>
    </xf>
    <xf numFmtId="1" fontId="9" fillId="9" borderId="7" xfId="1" applyNumberFormat="1" applyFont="1" applyFill="1" applyBorder="1" applyAlignment="1" applyProtection="1">
      <alignment horizontal="center"/>
      <protection locked="0"/>
    </xf>
    <xf numFmtId="1" fontId="9" fillId="9" borderId="21" xfId="1" applyNumberFormat="1" applyFont="1" applyFill="1" applyBorder="1" applyAlignment="1" applyProtection="1">
      <alignment horizontal="center"/>
      <protection locked="0"/>
    </xf>
    <xf numFmtId="3" fontId="9" fillId="9" borderId="23" xfId="1" applyNumberFormat="1" applyFont="1" applyFill="1" applyBorder="1" applyAlignment="1" applyProtection="1">
      <alignment horizontal="center"/>
      <protection locked="0"/>
    </xf>
    <xf numFmtId="3" fontId="9" fillId="9" borderId="24" xfId="1" applyNumberFormat="1" applyFont="1" applyFill="1" applyBorder="1" applyAlignment="1" applyProtection="1">
      <alignment horizontal="center"/>
      <protection locked="0"/>
    </xf>
    <xf numFmtId="8" fontId="0" fillId="0" borderId="0" xfId="0" applyNumberFormat="1" applyAlignment="1">
      <alignment horizontal="right"/>
    </xf>
    <xf numFmtId="0" fontId="20" fillId="0" borderId="0" xfId="0" applyFont="1" applyAlignment="1">
      <alignment horizontal="center" vertical="center" wrapText="1"/>
    </xf>
    <xf numFmtId="0" fontId="9" fillId="0" borderId="4" xfId="0" applyFont="1" applyBorder="1" applyAlignment="1">
      <alignment horizontal="left" wrapText="1"/>
    </xf>
    <xf numFmtId="0" fontId="9" fillId="0" borderId="0" xfId="0" applyFont="1" applyAlignment="1">
      <alignment horizontal="left" wrapText="1"/>
    </xf>
    <xf numFmtId="0" fontId="19" fillId="0" borderId="0" xfId="0" applyFont="1" applyAlignment="1">
      <alignment horizontal="left" vertical="center" wrapText="1"/>
    </xf>
    <xf numFmtId="0" fontId="22" fillId="2" borderId="9" xfId="0" applyFont="1" applyFill="1" applyBorder="1" applyAlignment="1">
      <alignment horizontal="right"/>
    </xf>
    <xf numFmtId="0" fontId="22" fillId="2" borderId="2" xfId="0" applyFont="1" applyFill="1" applyBorder="1" applyAlignment="1">
      <alignment horizontal="right"/>
    </xf>
    <xf numFmtId="0" fontId="2" fillId="0" borderId="0" xfId="0" applyFont="1" applyAlignment="1">
      <alignment horizontal="center" vertical="center" wrapText="1"/>
    </xf>
    <xf numFmtId="0" fontId="11" fillId="0" borderId="0" xfId="6" applyAlignment="1" applyProtection="1">
      <alignment horizontal="left" vertical="center" wrapText="1"/>
    </xf>
    <xf numFmtId="0" fontId="0" fillId="0" borderId="0" xfId="0" applyAlignment="1">
      <alignment horizontal="left" vertical="center" wrapText="1"/>
    </xf>
    <xf numFmtId="0" fontId="26" fillId="0" borderId="0" xfId="0" applyFont="1" applyAlignment="1">
      <alignment horizontal="left" vertical="center" wrapText="1"/>
    </xf>
    <xf numFmtId="14" fontId="20" fillId="0" borderId="0" xfId="0" applyNumberFormat="1" applyFont="1" applyAlignment="1">
      <alignment horizontal="center" vertical="center" wrapText="1"/>
    </xf>
    <xf numFmtId="0" fontId="7" fillId="0" borderId="0" xfId="0" applyFont="1" applyBorder="1" applyAlignment="1" applyProtection="1">
      <alignment horizontal="left"/>
    </xf>
    <xf numFmtId="0" fontId="9" fillId="11" borderId="0" xfId="0" applyFont="1" applyFill="1" applyAlignment="1">
      <alignment horizontal="right"/>
    </xf>
    <xf numFmtId="0" fontId="29" fillId="11" borderId="0" xfId="0" applyFont="1" applyFill="1" applyAlignment="1">
      <alignment horizontal="left" vertical="center" wrapText="1"/>
    </xf>
    <xf numFmtId="0" fontId="30" fillId="0" borderId="0" xfId="0" applyFont="1" applyAlignment="1">
      <alignment horizontal="left" vertical="center" wrapText="1"/>
    </xf>
    <xf numFmtId="0" fontId="3" fillId="0" borderId="20" xfId="0" applyFont="1" applyBorder="1" applyAlignment="1">
      <alignment horizontal="center" wrapText="1"/>
    </xf>
    <xf numFmtId="0" fontId="3" fillId="0" borderId="7" xfId="0" applyFont="1" applyBorder="1" applyAlignment="1">
      <alignment horizontal="center" wrapText="1"/>
    </xf>
    <xf numFmtId="0" fontId="3" fillId="0" borderId="21" xfId="0" applyFont="1" applyBorder="1" applyAlignment="1">
      <alignment horizontal="center" wrapText="1"/>
    </xf>
    <xf numFmtId="0" fontId="3" fillId="2" borderId="28" xfId="0" applyFont="1" applyFill="1" applyBorder="1" applyAlignment="1">
      <alignment horizontal="center" wrapText="1"/>
    </xf>
    <xf numFmtId="0" fontId="3" fillId="2" borderId="29" xfId="0" applyFont="1" applyFill="1" applyBorder="1" applyAlignment="1">
      <alignment horizontal="center" wrapText="1"/>
    </xf>
    <xf numFmtId="0" fontId="3" fillId="2" borderId="32" xfId="0" applyFont="1" applyFill="1" applyBorder="1" applyAlignment="1">
      <alignment horizontal="center" wrapText="1"/>
    </xf>
    <xf numFmtId="0" fontId="3" fillId="0" borderId="15"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0" fontId="3" fillId="0" borderId="10" xfId="0" applyFont="1" applyBorder="1" applyAlignment="1">
      <alignment horizontal="center" wrapText="1"/>
    </xf>
    <xf numFmtId="0" fontId="3" fillId="0" borderId="8" xfId="0" applyFont="1" applyBorder="1" applyAlignment="1">
      <alignment horizontal="center" wrapText="1"/>
    </xf>
    <xf numFmtId="0" fontId="3" fillId="0" borderId="11" xfId="0" applyFont="1" applyBorder="1" applyAlignment="1">
      <alignment horizontal="center" wrapText="1"/>
    </xf>
    <xf numFmtId="0" fontId="3" fillId="0" borderId="54" xfId="0" applyFont="1" applyBorder="1" applyAlignment="1">
      <alignment horizontal="center" wrapText="1"/>
    </xf>
    <xf numFmtId="0" fontId="3" fillId="3" borderId="28" xfId="0" applyFont="1" applyFill="1" applyBorder="1" applyAlignment="1">
      <alignment horizontal="center" wrapText="1"/>
    </xf>
    <xf numFmtId="0" fontId="3" fillId="3" borderId="32" xfId="0" applyFont="1" applyFill="1" applyBorder="1" applyAlignment="1">
      <alignment horizontal="center" wrapText="1"/>
    </xf>
  </cellXfs>
  <cellStyles count="8">
    <cellStyle name="Comma" xfId="1" builtinId="3"/>
    <cellStyle name="Comma 2" xfId="5" xr:uid="{00000000-0005-0000-0000-000001000000}"/>
    <cellStyle name="Currency" xfId="2" builtinId="4"/>
    <cellStyle name="Currency 2" xfId="4" xr:uid="{00000000-0005-0000-0000-000003000000}"/>
    <cellStyle name="Hyperlink" xfId="6" builtinId="8"/>
    <cellStyle name="Normal" xfId="0" builtinId="0"/>
    <cellStyle name="Normal 2" xfId="3" xr:uid="{00000000-0005-0000-0000-000005000000}"/>
    <cellStyle name="Normal 3" xfId="7" xr:uid="{FE5AA5F1-466A-4072-A952-FB812E7BF1D9}"/>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2456549B-264E-4DA7-AF5A-149EC7F6F505}"/>
            </a:ext>
          </a:extLst>
        </xdr:cNvPr>
        <xdr:cNvSpPr/>
      </xdr:nvSpPr>
      <xdr:spPr>
        <a:xfrm>
          <a:off x="8050530" y="971550"/>
          <a:ext cx="186499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3D95E842-C172-40EE-94AC-19C4BBB89D4D}"/>
            </a:ext>
          </a:extLst>
        </xdr:cNvPr>
        <xdr:cNvSpPr txBox="1"/>
      </xdr:nvSpPr>
      <xdr:spPr>
        <a:xfrm>
          <a:off x="624840" y="502920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editAs="oneCell">
    <xdr:from>
      <xdr:col>3</xdr:col>
      <xdr:colOff>158785</xdr:colOff>
      <xdr:row>1</xdr:row>
      <xdr:rowOff>157106</xdr:rowOff>
    </xdr:from>
    <xdr:to>
      <xdr:col>17</xdr:col>
      <xdr:colOff>554578</xdr:colOff>
      <xdr:row>36</xdr:row>
      <xdr:rowOff>155202</xdr:rowOff>
    </xdr:to>
    <xdr:pic>
      <xdr:nvPicPr>
        <xdr:cNvPr id="11" name="Picture 10">
          <a:extLst>
            <a:ext uri="{FF2B5EF4-FFF2-40B4-BE49-F238E27FC236}">
              <a16:creationId xmlns:a16="http://schemas.microsoft.com/office/drawing/2014/main" id="{65325018-9AF9-4C57-A1B5-B4AB74D557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1373" y="325194"/>
          <a:ext cx="9186920" cy="5881184"/>
        </a:xfrm>
        <a:prstGeom prst="rect">
          <a:avLst/>
        </a:prstGeom>
      </xdr:spPr>
    </xdr:pic>
    <xdr:clientData/>
  </xdr:twoCellAnchor>
  <xdr:twoCellAnchor>
    <xdr:from>
      <xdr:col>17</xdr:col>
      <xdr:colOff>390178</xdr:colOff>
      <xdr:row>16</xdr:row>
      <xdr:rowOff>102289</xdr:rowOff>
    </xdr:from>
    <xdr:to>
      <xdr:col>21</xdr:col>
      <xdr:colOff>382189</xdr:colOff>
      <xdr:row>19</xdr:row>
      <xdr:rowOff>44824</xdr:rowOff>
    </xdr:to>
    <xdr:sp macro="" textlink="">
      <xdr:nvSpPr>
        <xdr:cNvPr id="5" name="Left Arrow Callout 4">
          <a:extLst>
            <a:ext uri="{FF2B5EF4-FFF2-40B4-BE49-F238E27FC236}">
              <a16:creationId xmlns:a16="http://schemas.microsoft.com/office/drawing/2014/main" id="{61FF941B-7F37-4E57-9FA7-D05B8A1F7A23}"/>
            </a:ext>
          </a:extLst>
        </xdr:cNvPr>
        <xdr:cNvSpPr/>
      </xdr:nvSpPr>
      <xdr:spPr>
        <a:xfrm>
          <a:off x="11058178" y="2791701"/>
          <a:ext cx="2502129" cy="446799"/>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171898</xdr:colOff>
      <xdr:row>2</xdr:row>
      <xdr:rowOff>93783</xdr:rowOff>
    </xdr:from>
    <xdr:to>
      <xdr:col>3</xdr:col>
      <xdr:colOff>254794</xdr:colOff>
      <xdr:row>4</xdr:row>
      <xdr:rowOff>44823</xdr:rowOff>
    </xdr:to>
    <xdr:sp macro="" textlink="">
      <xdr:nvSpPr>
        <xdr:cNvPr id="8" name="Right Arrow Callout 7">
          <a:extLst>
            <a:ext uri="{FF2B5EF4-FFF2-40B4-BE49-F238E27FC236}">
              <a16:creationId xmlns:a16="http://schemas.microsoft.com/office/drawing/2014/main" id="{04712ED9-111E-46E0-B869-B9381B84E1E6}"/>
            </a:ext>
          </a:extLst>
        </xdr:cNvPr>
        <xdr:cNvSpPr/>
      </xdr:nvSpPr>
      <xdr:spPr>
        <a:xfrm>
          <a:off x="171898" y="429959"/>
          <a:ext cx="1965484" cy="287217"/>
        </a:xfrm>
        <a:prstGeom prst="rightArrowCallout">
          <a:avLst/>
        </a:prstGeom>
        <a:solidFill>
          <a:schemeClr val="bg2"/>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a:t>
          </a:r>
          <a:r>
            <a:rPr lang="en-US" sz="1000" b="1" baseline="0">
              <a:solidFill>
                <a:sysClr val="windowText" lastClr="000000"/>
              </a:solidFill>
            </a:rPr>
            <a:t> </a:t>
          </a:r>
          <a:r>
            <a:rPr lang="en-US" sz="1000" b="1">
              <a:solidFill>
                <a:sysClr val="windowText" lastClr="000000"/>
              </a:solidFill>
            </a:rPr>
            <a:t>#1</a:t>
          </a:r>
        </a:p>
      </xdr:txBody>
    </xdr:sp>
    <xdr:clientData/>
  </xdr:twoCellAnchor>
  <xdr:twoCellAnchor>
    <xdr:from>
      <xdr:col>0</xdr:col>
      <xdr:colOff>209693</xdr:colOff>
      <xdr:row>26</xdr:row>
      <xdr:rowOff>141613</xdr:rowOff>
    </xdr:from>
    <xdr:to>
      <xdr:col>3</xdr:col>
      <xdr:colOff>230302</xdr:colOff>
      <xdr:row>28</xdr:row>
      <xdr:rowOff>104775</xdr:rowOff>
    </xdr:to>
    <xdr:sp macro="" textlink="">
      <xdr:nvSpPr>
        <xdr:cNvPr id="7" name="Right Arrow Callout 6">
          <a:extLst>
            <a:ext uri="{FF2B5EF4-FFF2-40B4-BE49-F238E27FC236}">
              <a16:creationId xmlns:a16="http://schemas.microsoft.com/office/drawing/2014/main" id="{4124E1A5-F343-4AEC-BC88-B2E15115B4C7}"/>
            </a:ext>
          </a:extLst>
        </xdr:cNvPr>
        <xdr:cNvSpPr/>
      </xdr:nvSpPr>
      <xdr:spPr>
        <a:xfrm>
          <a:off x="209693" y="4599313"/>
          <a:ext cx="1906559" cy="306062"/>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 #3</a:t>
          </a:r>
        </a:p>
      </xdr:txBody>
    </xdr:sp>
    <xdr:clientData/>
  </xdr:twoCellAnchor>
  <xdr:twoCellAnchor>
    <xdr:from>
      <xdr:col>0</xdr:col>
      <xdr:colOff>189552</xdr:colOff>
      <xdr:row>23</xdr:row>
      <xdr:rowOff>93814</xdr:rowOff>
    </xdr:from>
    <xdr:to>
      <xdr:col>3</xdr:col>
      <xdr:colOff>239602</xdr:colOff>
      <xdr:row>25</xdr:row>
      <xdr:rowOff>47746</xdr:rowOff>
    </xdr:to>
    <xdr:sp macro="" textlink="">
      <xdr:nvSpPr>
        <xdr:cNvPr id="6" name="Right Arrow Callout 5">
          <a:extLst>
            <a:ext uri="{FF2B5EF4-FFF2-40B4-BE49-F238E27FC236}">
              <a16:creationId xmlns:a16="http://schemas.microsoft.com/office/drawing/2014/main" id="{9B86FFCD-7DA1-4CAA-941F-0129E156A9D1}"/>
            </a:ext>
          </a:extLst>
        </xdr:cNvPr>
        <xdr:cNvSpPr/>
      </xdr:nvSpPr>
      <xdr:spPr>
        <a:xfrm>
          <a:off x="189552" y="3959843"/>
          <a:ext cx="1932638" cy="290109"/>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jdata02\ojcsfs01\Users\kimb047\Desktop\Kim's%20Quality%20Work\Spreadsheet%20Validation%20&amp;%20requested%20calculations\WebRateWorksheet-2018_07_01,%20k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ling%20Services%20Planning%20and%20Analysis/Quality%20Control/Rate%20Changes/Rate%20Worksheets/Corey/WebRateWorksheet-2020_11_01%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Old Help"/>
      <sheetName val="Proration_Messages"/>
      <sheetName val="Sheet1"/>
      <sheetName val="Old Sample Bill"/>
      <sheetName val="Revised Sample Bill"/>
      <sheetName val="Sheet2"/>
      <sheetName val="Sheet3"/>
      <sheetName val="Help OLD"/>
      <sheetName val=" Sample Bill "/>
      <sheetName val="Help"/>
      <sheetName val="Rate Update Sheet"/>
    </sheetNames>
    <sheetDataSet>
      <sheetData sheetId="0"/>
      <sheetData sheetId="1"/>
      <sheetData sheetId="2"/>
      <sheetData sheetId="3"/>
      <sheetData sheetId="4">
        <row r="6">
          <cell r="B6">
            <v>1</v>
          </cell>
          <cell r="C6">
            <v>0</v>
          </cell>
        </row>
        <row r="7">
          <cell r="B7">
            <v>2</v>
          </cell>
          <cell r="C7">
            <v>0</v>
          </cell>
        </row>
        <row r="8">
          <cell r="B8"/>
          <cell r="C8"/>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m.com/dominion-virginia-power/customer-service/your-bill/understanding-your-bill.jsp" TargetMode="External"/><Relationship Id="rId1" Type="http://schemas.openxmlformats.org/officeDocument/2006/relationships/hyperlink" Target="http://www.dom.com/dominion-virginia-power/customer-service/rates-and-tariffs/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E2FD2-75CC-4E7B-9B94-20CAA9BB8A5E}">
  <dimension ref="A1:AY71"/>
  <sheetViews>
    <sheetView tabSelected="1" workbookViewId="0">
      <selection activeCell="X31" sqref="X31"/>
    </sheetView>
  </sheetViews>
  <sheetFormatPr defaultColWidth="9.21875" defaultRowHeight="15" x14ac:dyDescent="0.25"/>
  <cols>
    <col min="1" max="1" width="14.44140625" customWidth="1"/>
    <col min="2" max="2" width="9.44140625" customWidth="1"/>
    <col min="3" max="3" width="0.77734375" customWidth="1"/>
    <col min="4" max="4" width="1.77734375" customWidth="1"/>
    <col min="5" max="5" width="31" customWidth="1"/>
    <col min="6" max="6" width="9.77734375" customWidth="1"/>
    <col min="7" max="7" width="11.21875" customWidth="1"/>
    <col min="8" max="9" width="4.21875" customWidth="1"/>
    <col min="10" max="10" width="2.77734375" customWidth="1"/>
    <col min="11" max="11" width="4.77734375" customWidth="1"/>
    <col min="12" max="12" width="13.21875" customWidth="1"/>
    <col min="13" max="13" width="5.77734375" style="105" customWidth="1"/>
    <col min="14" max="14" width="17.5546875" style="23" customWidth="1"/>
    <col min="15" max="15" width="4.21875" style="105" customWidth="1"/>
    <col min="16" max="17" width="12.77734375" customWidth="1"/>
    <col min="18" max="18" width="1" customWidth="1"/>
    <col min="19" max="19" width="0.77734375" customWidth="1"/>
    <col min="20" max="20" width="1" customWidth="1"/>
    <col min="21" max="21" width="15.77734375" customWidth="1"/>
    <col min="23" max="23" width="7.77734375" customWidth="1"/>
  </cols>
  <sheetData>
    <row r="1" spans="1:23" ht="5.25" customHeight="1" x14ac:dyDescent="0.25">
      <c r="C1" s="3"/>
      <c r="D1" s="3"/>
      <c r="E1" s="3"/>
      <c r="F1" s="3"/>
      <c r="G1" s="3"/>
      <c r="H1" s="3"/>
      <c r="I1" s="3"/>
      <c r="J1" s="3"/>
      <c r="K1" s="3"/>
      <c r="L1" s="3"/>
      <c r="M1" s="4"/>
      <c r="N1" s="5"/>
      <c r="O1" s="4"/>
      <c r="P1" s="3"/>
      <c r="Q1" s="3"/>
      <c r="R1" s="3"/>
      <c r="S1" s="3"/>
    </row>
    <row r="2" spans="1:23" ht="20.25" customHeight="1" x14ac:dyDescent="0.4">
      <c r="C2" s="3"/>
      <c r="E2" s="175" t="s">
        <v>50</v>
      </c>
      <c r="F2" s="175"/>
      <c r="G2" s="175"/>
      <c r="H2" s="175"/>
      <c r="I2" s="175"/>
      <c r="J2" s="175"/>
      <c r="K2" s="175"/>
      <c r="L2" s="175"/>
      <c r="M2" s="175"/>
      <c r="N2" s="175"/>
      <c r="O2" s="175"/>
      <c r="P2" s="175"/>
      <c r="Q2" s="175"/>
      <c r="R2" s="175"/>
      <c r="S2" s="6"/>
      <c r="T2" s="7"/>
    </row>
    <row r="3" spans="1:23" ht="15" customHeight="1" x14ac:dyDescent="0.3">
      <c r="C3" s="3"/>
      <c r="E3" s="176" t="s">
        <v>28</v>
      </c>
      <c r="F3" s="176"/>
      <c r="G3" s="176"/>
      <c r="H3" s="176"/>
      <c r="I3" s="176"/>
      <c r="J3" s="176"/>
      <c r="K3" s="176"/>
      <c r="L3" s="176"/>
      <c r="M3" s="176"/>
      <c r="N3" s="176"/>
      <c r="O3" s="176"/>
      <c r="P3" s="176"/>
      <c r="Q3" s="176"/>
      <c r="R3" s="176"/>
      <c r="S3" s="8"/>
      <c r="T3" s="9"/>
    </row>
    <row r="4" spans="1:23" ht="15.75" customHeight="1" x14ac:dyDescent="0.3">
      <c r="C4" s="3"/>
      <c r="E4" s="177" t="s">
        <v>29</v>
      </c>
      <c r="F4" s="177"/>
      <c r="G4" s="177"/>
      <c r="H4" s="177"/>
      <c r="I4" s="177"/>
      <c r="J4" s="177"/>
      <c r="K4" s="177"/>
      <c r="L4" s="177"/>
      <c r="M4" s="177"/>
      <c r="N4" s="177"/>
      <c r="O4" s="177"/>
      <c r="P4" s="177"/>
      <c r="Q4" s="177"/>
      <c r="R4" s="9"/>
      <c r="S4" s="8"/>
      <c r="T4" s="9"/>
    </row>
    <row r="5" spans="1:23" ht="15.75" customHeight="1" x14ac:dyDescent="0.3">
      <c r="C5" s="3"/>
      <c r="E5" s="177"/>
      <c r="F5" s="177"/>
      <c r="G5" s="177"/>
      <c r="H5" s="177"/>
      <c r="I5" s="177"/>
      <c r="J5" s="177"/>
      <c r="K5" s="177"/>
      <c r="L5" s="177"/>
      <c r="M5" s="177"/>
      <c r="N5" s="177"/>
      <c r="O5" s="177"/>
      <c r="P5" s="177"/>
      <c r="Q5" s="177"/>
      <c r="R5" s="9"/>
      <c r="S5" s="8"/>
      <c r="T5" s="9"/>
    </row>
    <row r="6" spans="1:23" ht="15.75" customHeight="1" x14ac:dyDescent="0.25">
      <c r="C6" s="3"/>
      <c r="E6" s="177"/>
      <c r="F6" s="177"/>
      <c r="G6" s="177"/>
      <c r="H6" s="177"/>
      <c r="I6" s="177"/>
      <c r="J6" s="177"/>
      <c r="K6" s="177"/>
      <c r="L6" s="177"/>
      <c r="M6" s="177"/>
      <c r="N6" s="177"/>
      <c r="O6" s="177"/>
      <c r="P6" s="177"/>
      <c r="Q6" s="177"/>
      <c r="R6" s="10"/>
      <c r="S6" s="11"/>
      <c r="T6" s="12"/>
    </row>
    <row r="7" spans="1:23" ht="15.75" customHeight="1" x14ac:dyDescent="0.25">
      <c r="C7" s="3"/>
      <c r="E7" s="177"/>
      <c r="F7" s="177"/>
      <c r="G7" s="177"/>
      <c r="H7" s="177"/>
      <c r="I7" s="177"/>
      <c r="J7" s="177"/>
      <c r="K7" s="177"/>
      <c r="L7" s="177"/>
      <c r="M7" s="177"/>
      <c r="N7" s="177"/>
      <c r="O7" s="177"/>
      <c r="P7" s="177"/>
      <c r="Q7" s="177"/>
      <c r="R7" s="10"/>
      <c r="S7" s="11"/>
      <c r="T7" s="12"/>
    </row>
    <row r="8" spans="1:23" ht="15.75" customHeight="1" x14ac:dyDescent="0.25">
      <c r="C8" s="3"/>
      <c r="E8" s="178" t="s">
        <v>30</v>
      </c>
      <c r="F8" s="178"/>
      <c r="G8" s="178"/>
      <c r="H8" s="178"/>
      <c r="I8" s="178"/>
      <c r="J8" s="178"/>
      <c r="K8" s="178"/>
      <c r="L8" s="178"/>
      <c r="M8" s="178"/>
      <c r="N8" s="178"/>
      <c r="O8" s="178"/>
      <c r="P8" s="178"/>
      <c r="Q8" s="178"/>
      <c r="R8" s="12"/>
      <c r="S8" s="11"/>
      <c r="T8" s="12"/>
    </row>
    <row r="9" spans="1:23" ht="15.75" customHeight="1" x14ac:dyDescent="0.25">
      <c r="C9" s="3"/>
      <c r="E9" s="178"/>
      <c r="F9" s="178"/>
      <c r="G9" s="178"/>
      <c r="H9" s="178"/>
      <c r="I9" s="178"/>
      <c r="J9" s="178"/>
      <c r="K9" s="178"/>
      <c r="L9" s="178"/>
      <c r="M9" s="178"/>
      <c r="N9" s="178"/>
      <c r="O9" s="178"/>
      <c r="P9" s="178"/>
      <c r="Q9" s="178"/>
      <c r="R9" s="12"/>
      <c r="S9" s="11"/>
      <c r="T9" s="12"/>
    </row>
    <row r="10" spans="1:23" ht="15.75" customHeight="1" x14ac:dyDescent="0.25">
      <c r="C10" s="3"/>
      <c r="E10" s="178"/>
      <c r="F10" s="178"/>
      <c r="G10" s="178"/>
      <c r="H10" s="178"/>
      <c r="I10" s="178"/>
      <c r="J10" s="178"/>
      <c r="K10" s="178"/>
      <c r="L10" s="178"/>
      <c r="M10" s="178"/>
      <c r="N10" s="178"/>
      <c r="O10" s="178"/>
      <c r="P10" s="178"/>
      <c r="Q10" s="178"/>
      <c r="R10" s="12"/>
      <c r="S10" s="11"/>
      <c r="T10" s="12"/>
    </row>
    <row r="11" spans="1:23" ht="15.75" customHeight="1" x14ac:dyDescent="0.25">
      <c r="C11" s="3"/>
      <c r="E11" s="178"/>
      <c r="F11" s="178"/>
      <c r="G11" s="178"/>
      <c r="H11" s="178"/>
      <c r="I11" s="178"/>
      <c r="J11" s="178"/>
      <c r="K11" s="178"/>
      <c r="L11" s="178"/>
      <c r="M11" s="178"/>
      <c r="N11" s="178"/>
      <c r="O11" s="178"/>
      <c r="P11" s="178"/>
      <c r="Q11" s="178"/>
      <c r="S11" s="3"/>
    </row>
    <row r="12" spans="1:23" ht="15.75" customHeight="1" thickBot="1" x14ac:dyDescent="0.35">
      <c r="C12" s="3"/>
      <c r="E12" s="179" t="s">
        <v>31</v>
      </c>
      <c r="F12" s="179"/>
      <c r="G12" s="179"/>
      <c r="H12" s="13"/>
      <c r="I12" s="13"/>
      <c r="J12" s="13"/>
      <c r="K12" s="180"/>
      <c r="L12" s="180"/>
      <c r="M12" s="180"/>
      <c r="N12" s="180"/>
      <c r="O12" s="180"/>
      <c r="P12" s="13"/>
      <c r="Q12" s="13"/>
      <c r="S12" s="3"/>
    </row>
    <row r="13" spans="1:23" ht="27" customHeight="1" x14ac:dyDescent="0.3">
      <c r="A13" s="181" t="s">
        <v>32</v>
      </c>
      <c r="C13" s="3"/>
      <c r="D13" s="14">
        <v>1</v>
      </c>
      <c r="E13" s="15" t="s">
        <v>33</v>
      </c>
      <c r="F13" s="182"/>
      <c r="G13" s="183"/>
      <c r="I13" s="10"/>
      <c r="J13" s="14"/>
      <c r="K13" s="184" t="s">
        <v>34</v>
      </c>
      <c r="L13" s="184"/>
      <c r="M13" s="184"/>
      <c r="N13" s="184"/>
      <c r="O13" s="184"/>
      <c r="P13" s="184"/>
      <c r="Q13" s="184"/>
      <c r="S13" s="3"/>
    </row>
    <row r="14" spans="1:23" ht="27" customHeight="1" x14ac:dyDescent="0.3">
      <c r="A14" s="181"/>
      <c r="C14" s="3"/>
      <c r="D14" s="14">
        <v>2</v>
      </c>
      <c r="E14" s="16" t="s">
        <v>35</v>
      </c>
      <c r="F14" s="185"/>
      <c r="G14" s="186"/>
      <c r="I14" s="10"/>
      <c r="J14" s="14"/>
      <c r="K14" s="184"/>
      <c r="L14" s="184"/>
      <c r="M14" s="184"/>
      <c r="N14" s="184"/>
      <c r="O14" s="184"/>
      <c r="P14" s="184"/>
      <c r="Q14" s="184"/>
      <c r="S14" s="3"/>
    </row>
    <row r="15" spans="1:23" ht="27" customHeight="1" thickBot="1" x14ac:dyDescent="0.35">
      <c r="A15" s="181"/>
      <c r="C15" s="3"/>
      <c r="D15" s="14">
        <v>3</v>
      </c>
      <c r="E15" s="17" t="s">
        <v>36</v>
      </c>
      <c r="F15" s="187"/>
      <c r="G15" s="188"/>
      <c r="J15" s="14"/>
      <c r="K15" s="184"/>
      <c r="L15" s="184"/>
      <c r="M15" s="184"/>
      <c r="N15" s="184"/>
      <c r="O15" s="184"/>
      <c r="P15" s="184"/>
      <c r="Q15" s="184"/>
      <c r="R15" s="18"/>
      <c r="S15" s="19"/>
      <c r="T15" s="18"/>
      <c r="U15" s="20"/>
      <c r="V15" s="174"/>
      <c r="W15" s="174"/>
    </row>
    <row r="16" spans="1:23" ht="12.75" customHeight="1" thickBot="1" x14ac:dyDescent="0.3">
      <c r="C16" s="3"/>
      <c r="E16" s="21"/>
      <c r="F16" s="21"/>
      <c r="G16" s="21"/>
      <c r="H16" s="21"/>
      <c r="I16" s="21"/>
      <c r="J16" s="21"/>
      <c r="K16" s="21"/>
      <c r="L16" s="21"/>
      <c r="M16" s="22"/>
      <c r="O16" s="22"/>
      <c r="P16" s="21"/>
      <c r="Q16" s="21"/>
      <c r="R16" s="18"/>
      <c r="S16" s="19"/>
      <c r="T16" s="18"/>
      <c r="U16" s="24"/>
      <c r="V16" s="25"/>
      <c r="W16" s="25"/>
    </row>
    <row r="17" spans="1:51" ht="13.8" thickBot="1" x14ac:dyDescent="0.3">
      <c r="C17" s="3"/>
      <c r="E17" s="26"/>
      <c r="F17" s="27"/>
      <c r="G17" s="27"/>
      <c r="H17" s="27"/>
      <c r="I17" s="27"/>
      <c r="J17" s="27"/>
      <c r="K17" s="27"/>
      <c r="L17" s="28" t="s">
        <v>1</v>
      </c>
      <c r="M17" s="28" t="s">
        <v>6</v>
      </c>
      <c r="N17" s="28" t="s">
        <v>37</v>
      </c>
      <c r="O17" s="28"/>
      <c r="P17" s="27" t="s">
        <v>5</v>
      </c>
      <c r="Q17" s="29" t="s">
        <v>4</v>
      </c>
      <c r="R17" s="30"/>
      <c r="S17" s="31"/>
      <c r="T17" s="30"/>
      <c r="U17" s="24"/>
      <c r="V17" s="189"/>
      <c r="W17" s="189"/>
    </row>
    <row r="18" spans="1:51" ht="15.75" customHeight="1" x14ac:dyDescent="0.3">
      <c r="A18" s="190" t="str">
        <f>"Effective for usage on and after "&amp;TEXT('Rate Update Sheet'!E5,"MM/DD/YYYY")</f>
        <v>Effective for usage on and after 11/01/2019</v>
      </c>
      <c r="B18" s="190"/>
      <c r="C18" s="3"/>
      <c r="E18" s="32" t="s">
        <v>38</v>
      </c>
      <c r="F18" s="27"/>
      <c r="G18" s="27"/>
      <c r="H18" s="27"/>
      <c r="I18" s="27"/>
      <c r="J18" s="27"/>
      <c r="K18" s="27"/>
      <c r="L18" s="27"/>
      <c r="M18" s="28"/>
      <c r="N18" s="33"/>
      <c r="O18" s="28"/>
      <c r="P18" s="27"/>
      <c r="Q18" s="29"/>
      <c r="R18" s="30"/>
      <c r="S18" s="31"/>
      <c r="T18" s="30"/>
      <c r="U18" s="24"/>
      <c r="V18" s="189"/>
      <c r="W18" s="189"/>
    </row>
    <row r="19" spans="1:51" ht="15.6" x14ac:dyDescent="0.3">
      <c r="A19" s="190"/>
      <c r="B19" s="190"/>
      <c r="C19" s="3"/>
      <c r="E19" s="34" t="s">
        <v>39</v>
      </c>
      <c r="F19" s="35"/>
      <c r="G19" s="35"/>
      <c r="H19" s="35"/>
      <c r="I19" s="35"/>
      <c r="J19" s="35"/>
      <c r="K19" s="35"/>
      <c r="L19" s="36" t="s">
        <v>40</v>
      </c>
      <c r="M19" s="37" t="s">
        <v>6</v>
      </c>
      <c r="N19" s="36" t="s">
        <v>41</v>
      </c>
      <c r="O19" s="38" t="s">
        <v>42</v>
      </c>
      <c r="P19" s="39">
        <f>ROUND(IF(F14&lt;=25,'Rate Update Sheet'!B5/30*F14,IF(F14&lt;=40,'Rate Update Sheet'!B5,IF(F14&lt;=50,'Rate Update Sheet'!B5/30*F14,IF(F14&lt;=70,'Rate Update Sheet'!B5*2,IF(F14&lt;=75,'Rate Update Sheet'!B5/30*F14,IF(F14&lt;=105,'Rate Update Sheet'!B5*3,IF(F14&lt;=135,'Rate Update Sheet'!B5*4))))))),2)</f>
        <v>0</v>
      </c>
      <c r="Q19" s="40"/>
      <c r="S19" s="3"/>
      <c r="T19" s="41"/>
      <c r="W19" s="42"/>
      <c r="X19" s="41"/>
      <c r="Y19" s="41"/>
      <c r="Z19" s="41"/>
      <c r="AA19" s="41"/>
      <c r="AB19" s="41"/>
      <c r="AC19" s="41"/>
      <c r="AD19" s="41"/>
      <c r="AE19" s="41"/>
      <c r="AF19" s="41"/>
      <c r="AG19" s="41"/>
      <c r="AH19" s="41"/>
      <c r="AI19" s="41"/>
      <c r="AJ19" s="41"/>
      <c r="AK19" s="41"/>
    </row>
    <row r="20" spans="1:51" ht="15.6" x14ac:dyDescent="0.3">
      <c r="A20" s="43"/>
      <c r="B20" s="43"/>
      <c r="C20" s="3"/>
      <c r="E20" s="191" t="s">
        <v>55</v>
      </c>
      <c r="F20" s="192"/>
      <c r="G20" s="44"/>
      <c r="H20" s="44"/>
      <c r="I20" s="44"/>
      <c r="J20" s="44"/>
      <c r="K20" s="44"/>
      <c r="L20" s="45"/>
      <c r="M20" s="46"/>
      <c r="N20" s="45"/>
      <c r="O20" s="46"/>
      <c r="P20" s="47"/>
      <c r="Q20" s="48"/>
      <c r="S20" s="3"/>
      <c r="T20" s="41"/>
      <c r="U20" s="41"/>
      <c r="V20" s="41"/>
      <c r="W20" s="41"/>
      <c r="X20" s="41"/>
      <c r="Y20" s="41"/>
      <c r="Z20" s="41"/>
      <c r="AA20" s="41"/>
      <c r="AB20" s="41"/>
      <c r="AC20" s="41"/>
      <c r="AD20" s="41"/>
      <c r="AE20" s="41"/>
      <c r="AF20" s="41"/>
      <c r="AG20" s="41"/>
      <c r="AH20" s="41"/>
      <c r="AI20" s="41"/>
      <c r="AJ20" s="41"/>
      <c r="AK20" s="41"/>
      <c r="AL20" s="41"/>
    </row>
    <row r="21" spans="1:51" ht="15" customHeight="1" x14ac:dyDescent="0.3">
      <c r="A21" s="49"/>
      <c r="B21" s="49"/>
      <c r="C21" s="3"/>
      <c r="E21" s="50" t="s">
        <v>3</v>
      </c>
      <c r="F21" s="51"/>
      <c r="G21" s="51"/>
      <c r="H21" s="51"/>
      <c r="I21" s="51"/>
      <c r="J21" s="51"/>
      <c r="K21" s="51"/>
      <c r="L21" s="52">
        <f>F15</f>
        <v>0</v>
      </c>
      <c r="M21" s="37" t="s">
        <v>6</v>
      </c>
      <c r="N21" s="53" t="e">
        <f>IF('Rate Update Sheet'!D9=1, 'Rate Update Sheet'!C8, 'Rate Update Sheet'!E8)</f>
        <v>#N/A</v>
      </c>
      <c r="O21" s="38" t="s">
        <v>42</v>
      </c>
      <c r="P21" s="54" t="e">
        <f>ROUND(L21*N21,2)</f>
        <v>#N/A</v>
      </c>
      <c r="Q21" s="55"/>
      <c r="S21" s="3"/>
      <c r="T21" s="41"/>
      <c r="U21" s="193"/>
      <c r="V21" s="193"/>
      <c r="W21" s="193"/>
      <c r="X21" s="41"/>
      <c r="Y21" s="41"/>
      <c r="Z21" s="41"/>
      <c r="AA21" s="41"/>
      <c r="AB21" s="41"/>
      <c r="AC21" s="41"/>
      <c r="AD21" s="41"/>
      <c r="AE21" s="41"/>
      <c r="AF21" s="41"/>
      <c r="AG21" s="41"/>
      <c r="AH21" s="41"/>
      <c r="AI21" s="41"/>
      <c r="AJ21" s="41"/>
      <c r="AK21" s="41"/>
      <c r="AL21" s="41"/>
    </row>
    <row r="22" spans="1:51" ht="15.6" x14ac:dyDescent="0.3">
      <c r="A22" s="49"/>
      <c r="B22" s="49"/>
      <c r="C22" s="3"/>
      <c r="E22" s="50"/>
      <c r="F22" s="51"/>
      <c r="G22" s="51"/>
      <c r="H22" s="51"/>
      <c r="I22" s="51"/>
      <c r="J22" s="51"/>
      <c r="K22" s="51"/>
      <c r="L22" s="52"/>
      <c r="M22" s="37"/>
      <c r="N22" s="56"/>
      <c r="O22" s="38"/>
      <c r="P22" s="57"/>
      <c r="Q22" s="58"/>
      <c r="S22" s="3"/>
      <c r="T22" s="41"/>
      <c r="U22" s="193"/>
      <c r="V22" s="193"/>
      <c r="W22" s="193"/>
      <c r="X22" s="41"/>
      <c r="Y22" s="41"/>
      <c r="Z22" s="41"/>
      <c r="AA22" s="41"/>
      <c r="AB22" s="41"/>
      <c r="AC22" s="41"/>
      <c r="AD22" s="41"/>
      <c r="AE22" s="41"/>
      <c r="AF22" s="41"/>
      <c r="AG22" s="41"/>
      <c r="AH22" s="41"/>
      <c r="AI22" s="41"/>
      <c r="AJ22" s="41"/>
      <c r="AK22" s="41"/>
      <c r="AL22" s="41"/>
    </row>
    <row r="23" spans="1:51" ht="18" customHeight="1" x14ac:dyDescent="0.3">
      <c r="A23" s="49"/>
      <c r="B23" s="49"/>
      <c r="C23" s="3"/>
      <c r="E23" s="59" t="s">
        <v>43</v>
      </c>
      <c r="F23" s="51"/>
      <c r="G23" s="51"/>
      <c r="H23" s="51"/>
      <c r="I23" s="51"/>
      <c r="J23" s="51"/>
      <c r="K23" s="51"/>
      <c r="L23" s="52"/>
      <c r="M23" s="37"/>
      <c r="N23" s="60"/>
      <c r="O23" s="38"/>
      <c r="P23" s="54"/>
      <c r="Q23" s="55"/>
      <c r="S23" s="3"/>
      <c r="T23" s="41"/>
      <c r="U23" s="193"/>
      <c r="V23" s="193"/>
      <c r="W23" s="193"/>
      <c r="X23" s="41"/>
      <c r="Y23" s="41"/>
      <c r="Z23" s="41"/>
      <c r="AA23" s="41"/>
      <c r="AB23" s="41"/>
      <c r="AC23" s="41"/>
      <c r="AD23" s="41"/>
      <c r="AE23" s="41"/>
      <c r="AF23" s="41"/>
      <c r="AG23" s="41"/>
      <c r="AH23" s="41"/>
      <c r="AI23" s="41"/>
      <c r="AJ23" s="41"/>
      <c r="AK23" s="41"/>
      <c r="AL23" s="41"/>
    </row>
    <row r="24" spans="1:51" ht="25.2" customHeight="1" x14ac:dyDescent="0.3">
      <c r="A24" s="190" t="str">
        <f>"Effective for usage on and after "&amp;TEXT('Rate Update Sheet'!E11,"MM/DD/YYYY")</f>
        <v>Effective for usage on and after 02/01/2024</v>
      </c>
      <c r="B24" s="190"/>
      <c r="C24" s="3"/>
      <c r="E24" s="61" t="s">
        <v>13</v>
      </c>
      <c r="F24" s="51"/>
      <c r="G24" s="51"/>
      <c r="H24" s="51"/>
      <c r="I24" s="51"/>
      <c r="J24" s="51"/>
      <c r="K24" s="51"/>
      <c r="L24" s="52">
        <f>F15</f>
        <v>0</v>
      </c>
      <c r="M24" s="37" t="s">
        <v>6</v>
      </c>
      <c r="N24" s="56">
        <f>'Rate Update Sheet'!C11</f>
        <v>1.029E-3</v>
      </c>
      <c r="O24" s="38"/>
      <c r="P24" s="54">
        <f>ROUND(L24*N24,2)</f>
        <v>0</v>
      </c>
      <c r="Q24" s="55"/>
      <c r="S24" s="3"/>
      <c r="T24" s="41"/>
      <c r="U24" s="193"/>
      <c r="V24" s="193"/>
      <c r="W24" s="193"/>
      <c r="X24" s="41"/>
      <c r="Y24" s="41"/>
      <c r="Z24" s="41"/>
      <c r="AA24" s="41"/>
      <c r="AB24" s="41"/>
      <c r="AC24" s="41"/>
      <c r="AD24" s="41"/>
      <c r="AE24" s="41"/>
      <c r="AF24" s="41"/>
      <c r="AG24" s="41"/>
      <c r="AH24" s="41"/>
      <c r="AI24" s="41"/>
      <c r="AJ24" s="41"/>
      <c r="AK24" s="41"/>
      <c r="AL24" s="41"/>
    </row>
    <row r="25" spans="1:51" ht="24.6" customHeight="1" x14ac:dyDescent="0.3">
      <c r="A25" s="190" t="str">
        <f>"Effective for usage on and after "&amp;TEXT('Rate Update Sheet'!E12,"MM/DD/YYYY")</f>
        <v>Effective for usage on and after 02/01/2024</v>
      </c>
      <c r="B25" s="190"/>
      <c r="C25" s="3"/>
      <c r="E25" s="61" t="s">
        <v>17</v>
      </c>
      <c r="F25" s="51"/>
      <c r="G25" s="51"/>
      <c r="H25" s="51"/>
      <c r="I25" s="51"/>
      <c r="J25" s="51"/>
      <c r="K25" s="51"/>
      <c r="L25" s="52">
        <f>F15</f>
        <v>0</v>
      </c>
      <c r="M25" s="63" t="s">
        <v>6</v>
      </c>
      <c r="N25" s="56">
        <f>'Rate Update Sheet'!C12</f>
        <v>2.8800000000000001E-4</v>
      </c>
      <c r="O25" s="64"/>
      <c r="P25" s="54">
        <f>ROUND(L25*N25,2)</f>
        <v>0</v>
      </c>
      <c r="Q25" s="55"/>
      <c r="S25" s="3"/>
      <c r="T25" s="41"/>
      <c r="U25" s="193"/>
      <c r="V25" s="193"/>
      <c r="W25" s="193"/>
      <c r="X25" s="41"/>
      <c r="Y25" s="41"/>
      <c r="Z25" s="41"/>
      <c r="AA25" s="41"/>
      <c r="AB25" s="41"/>
      <c r="AC25" s="41"/>
      <c r="AD25" s="41"/>
      <c r="AE25" s="41"/>
      <c r="AF25" s="41"/>
      <c r="AG25" s="41"/>
      <c r="AH25" s="41"/>
      <c r="AI25" s="41"/>
      <c r="AJ25" s="41"/>
      <c r="AK25" s="41"/>
      <c r="AL25" s="41"/>
    </row>
    <row r="26" spans="1:51" ht="25.95" customHeight="1" x14ac:dyDescent="0.3">
      <c r="A26" s="190" t="str">
        <f>"Effective for usage on and after "&amp;TEXT('Rate Update Sheet'!C17,"MM/DD/YYYY")</f>
        <v>Effective for usage on and after 02/01/2024</v>
      </c>
      <c r="B26" s="190"/>
      <c r="C26" s="3"/>
      <c r="E26" s="61" t="s">
        <v>23</v>
      </c>
      <c r="F26" s="51"/>
      <c r="G26" s="51"/>
      <c r="H26" s="51"/>
      <c r="I26" s="51"/>
      <c r="J26" s="51"/>
      <c r="K26" s="51"/>
      <c r="L26" s="52"/>
      <c r="M26" s="63"/>
      <c r="N26" s="62"/>
      <c r="O26" s="64"/>
      <c r="P26" s="54">
        <f>'Rate Update Sheet'!C16</f>
        <v>0.55000000000000004</v>
      </c>
      <c r="Q26" s="55"/>
      <c r="S26" s="3"/>
      <c r="T26" s="41"/>
      <c r="U26" s="193"/>
      <c r="V26" s="193"/>
      <c r="W26" s="193"/>
      <c r="X26" s="41"/>
      <c r="Y26" s="41"/>
      <c r="Z26" s="41"/>
      <c r="AA26" s="41"/>
      <c r="AB26" s="41"/>
      <c r="AC26" s="41"/>
      <c r="AD26" s="41"/>
      <c r="AE26" s="41"/>
      <c r="AF26" s="41"/>
      <c r="AG26" s="41"/>
      <c r="AH26" s="41"/>
      <c r="AI26" s="41"/>
      <c r="AJ26" s="41"/>
      <c r="AK26" s="41"/>
      <c r="AL26" s="41"/>
    </row>
    <row r="27" spans="1:51" ht="24" customHeight="1" thickBot="1" x14ac:dyDescent="0.35">
      <c r="A27" s="190" t="str">
        <f>"Effective for usage on and after "&amp;TEXT('Rate Update Sheet'!D17,"MM/DD/YYYY")</f>
        <v>Effective for usage on and after 02/01/2024</v>
      </c>
      <c r="B27" s="190"/>
      <c r="C27" s="3"/>
      <c r="E27" s="61" t="s">
        <v>24</v>
      </c>
      <c r="F27" s="51"/>
      <c r="G27" s="51"/>
      <c r="H27" s="51"/>
      <c r="I27" s="51"/>
      <c r="J27" s="51"/>
      <c r="K27" s="51"/>
      <c r="L27" s="52"/>
      <c r="M27" s="63"/>
      <c r="N27" s="62"/>
      <c r="O27" s="64"/>
      <c r="P27" s="109">
        <f>'Rate Update Sheet'!D16</f>
        <v>0.02</v>
      </c>
      <c r="Q27" s="55"/>
      <c r="S27" s="3"/>
      <c r="T27" s="41"/>
      <c r="U27" s="193"/>
      <c r="V27" s="193"/>
      <c r="W27" s="193"/>
      <c r="X27" s="41"/>
      <c r="Y27" s="41"/>
      <c r="Z27" s="41"/>
      <c r="AA27" s="41"/>
      <c r="AB27" s="41"/>
      <c r="AC27" s="41"/>
      <c r="AD27" s="41"/>
      <c r="AE27" s="41"/>
      <c r="AF27" s="41"/>
      <c r="AG27" s="41"/>
      <c r="AH27" s="41"/>
      <c r="AI27" s="41"/>
      <c r="AJ27" s="41"/>
      <c r="AK27" s="41"/>
      <c r="AL27" s="41"/>
    </row>
    <row r="28" spans="1:51" ht="13.2" customHeight="1" thickTop="1" x14ac:dyDescent="0.3">
      <c r="A28" s="107"/>
      <c r="B28" s="107"/>
      <c r="C28" s="3"/>
      <c r="E28" s="61"/>
      <c r="F28" s="51"/>
      <c r="G28" s="51"/>
      <c r="H28" s="51"/>
      <c r="I28" s="51"/>
      <c r="J28" s="51"/>
      <c r="K28" s="51"/>
      <c r="L28" s="52"/>
      <c r="M28" s="63"/>
      <c r="N28" s="62"/>
      <c r="O28" s="64"/>
      <c r="P28" s="54"/>
      <c r="Q28" s="55"/>
      <c r="S28" s="3"/>
      <c r="T28" s="41"/>
      <c r="U28" s="67"/>
      <c r="V28" s="67"/>
      <c r="W28" s="67"/>
      <c r="X28" s="41"/>
      <c r="Y28" s="41"/>
      <c r="Z28" s="41"/>
      <c r="AA28" s="41"/>
      <c r="AB28" s="41"/>
      <c r="AC28" s="41"/>
      <c r="AD28" s="41"/>
      <c r="AE28" s="41"/>
      <c r="AF28" s="41"/>
      <c r="AG28" s="41"/>
      <c r="AH28" s="41"/>
      <c r="AI28" s="41"/>
      <c r="AJ28" s="41"/>
      <c r="AK28" s="41"/>
      <c r="AL28" s="41"/>
    </row>
    <row r="29" spans="1:51" ht="17.55" customHeight="1" thickBot="1" x14ac:dyDescent="0.35">
      <c r="A29" s="49"/>
      <c r="B29" s="49"/>
      <c r="C29" s="3"/>
      <c r="E29" s="194" t="s">
        <v>5</v>
      </c>
      <c r="F29" s="195"/>
      <c r="G29" s="195"/>
      <c r="H29" s="195"/>
      <c r="I29" s="195"/>
      <c r="J29" s="195"/>
      <c r="K29" s="195"/>
      <c r="L29" s="195"/>
      <c r="M29" s="195"/>
      <c r="N29" s="195"/>
      <c r="O29" s="195"/>
      <c r="P29" s="195"/>
      <c r="Q29" s="65" t="e">
        <f>SUM(P19+P21+P24+P25+P26+P27)</f>
        <v>#N/A</v>
      </c>
      <c r="S29" s="3"/>
      <c r="T29" s="41"/>
      <c r="U29" s="67"/>
      <c r="V29" s="67"/>
      <c r="W29" s="67"/>
      <c r="X29" s="41"/>
      <c r="Y29" s="41"/>
      <c r="Z29" s="41"/>
      <c r="AA29" s="41"/>
      <c r="AB29" s="41"/>
      <c r="AC29" s="41"/>
      <c r="AD29" s="41"/>
      <c r="AE29" s="41"/>
      <c r="AF29" s="41"/>
      <c r="AG29" s="41"/>
      <c r="AH29" s="41"/>
      <c r="AI29" s="41"/>
      <c r="AJ29" s="41"/>
      <c r="AK29" s="41"/>
      <c r="AL29" s="41"/>
    </row>
    <row r="30" spans="1:51" ht="15.6" x14ac:dyDescent="0.3">
      <c r="A30" s="73"/>
      <c r="B30" s="73"/>
      <c r="C30" s="3"/>
      <c r="E30" s="66"/>
      <c r="F30" s="66"/>
      <c r="G30" s="66"/>
      <c r="H30" s="66"/>
      <c r="I30" s="66"/>
      <c r="J30" s="66"/>
      <c r="K30" s="66"/>
      <c r="L30" s="66"/>
      <c r="M30" s="66"/>
      <c r="N30" s="66"/>
      <c r="O30" s="66"/>
      <c r="P30" s="66"/>
      <c r="Q30" s="39"/>
      <c r="S30" s="3"/>
      <c r="T30" s="41"/>
      <c r="U30" s="41"/>
      <c r="V30" s="41"/>
      <c r="W30" s="41"/>
      <c r="X30" s="41"/>
      <c r="Y30" s="72"/>
      <c r="Z30" s="72"/>
      <c r="AA30" s="72"/>
      <c r="AB30" s="72"/>
      <c r="AC30" s="72"/>
      <c r="AD30" s="72"/>
      <c r="AE30" s="72"/>
      <c r="AF30" s="72"/>
      <c r="AG30" s="41"/>
      <c r="AH30" s="41"/>
      <c r="AI30" s="41"/>
      <c r="AJ30" s="41"/>
      <c r="AK30" s="41"/>
      <c r="AL30" s="41"/>
      <c r="AM30" s="75"/>
      <c r="AN30" s="75"/>
      <c r="AO30" s="75"/>
      <c r="AP30" s="75"/>
      <c r="AQ30" s="75"/>
      <c r="AR30" s="75"/>
      <c r="AS30" s="75"/>
      <c r="AT30" s="75"/>
      <c r="AU30" s="75"/>
      <c r="AV30" s="75"/>
      <c r="AW30" s="75"/>
      <c r="AX30" s="75"/>
      <c r="AY30" s="75"/>
    </row>
    <row r="31" spans="1:51" ht="16.2" thickBot="1" x14ac:dyDescent="0.35">
      <c r="A31" s="73"/>
      <c r="B31" s="73"/>
      <c r="C31" s="3"/>
      <c r="E31" s="66"/>
      <c r="F31" s="66"/>
      <c r="G31" s="66"/>
      <c r="H31" s="66"/>
      <c r="I31" s="66"/>
      <c r="J31" s="66"/>
      <c r="K31" s="66"/>
      <c r="L31" s="66"/>
      <c r="M31" s="66"/>
      <c r="N31" s="66"/>
      <c r="O31" s="66"/>
      <c r="P31" s="66"/>
      <c r="Q31" s="39"/>
      <c r="S31" s="3"/>
      <c r="T31" s="41"/>
      <c r="U31" s="199"/>
      <c r="V31" s="199"/>
      <c r="W31" s="199"/>
      <c r="Y31" s="41"/>
      <c r="Z31" s="41"/>
      <c r="AA31" s="41"/>
      <c r="AB31" s="41"/>
      <c r="AC31" s="41"/>
      <c r="AD31" s="41"/>
      <c r="AE31" s="41"/>
      <c r="AF31" s="41"/>
      <c r="AG31" s="41"/>
      <c r="AH31" s="41"/>
      <c r="AI31" s="41"/>
      <c r="AJ31" s="41"/>
      <c r="AK31" s="41"/>
      <c r="AL31" s="75"/>
      <c r="AM31" s="75"/>
      <c r="AN31" s="75"/>
      <c r="AO31" s="75"/>
      <c r="AP31" s="75"/>
      <c r="AQ31" s="75"/>
      <c r="AR31" s="75"/>
      <c r="AS31" s="75"/>
      <c r="AT31" s="75"/>
      <c r="AU31" s="75"/>
      <c r="AV31" s="75"/>
      <c r="AW31" s="75"/>
      <c r="AX31" s="75"/>
      <c r="AY31" s="75"/>
    </row>
    <row r="32" spans="1:51" ht="13.8" thickBot="1" x14ac:dyDescent="0.3">
      <c r="A32" s="200" t="str">
        <f>"Effective for usage on and after "&amp;TEXT('Rate Update Sheet'!E21,"MM/DD/YYYY")</f>
        <v>Effective for usage on and after 02/01/2024</v>
      </c>
      <c r="B32" s="200"/>
      <c r="C32" s="3"/>
      <c r="E32" s="68"/>
      <c r="F32" s="69"/>
      <c r="G32" s="69"/>
      <c r="H32" s="69"/>
      <c r="I32" s="69"/>
      <c r="J32" s="69"/>
      <c r="K32" s="69"/>
      <c r="L32" s="70" t="s">
        <v>1</v>
      </c>
      <c r="M32" s="70" t="s">
        <v>6</v>
      </c>
      <c r="N32" s="70" t="s">
        <v>37</v>
      </c>
      <c r="O32" s="70"/>
      <c r="P32" s="69" t="s">
        <v>5</v>
      </c>
      <c r="Q32" s="71" t="s">
        <v>4</v>
      </c>
      <c r="S32" s="3"/>
      <c r="T32" s="41"/>
      <c r="U32" s="199"/>
      <c r="V32" s="199"/>
      <c r="W32" s="199"/>
      <c r="Y32" s="41"/>
      <c r="Z32" s="41"/>
      <c r="AA32" s="41"/>
      <c r="AB32" s="41"/>
      <c r="AC32" s="41"/>
      <c r="AD32" s="41"/>
      <c r="AE32" s="41"/>
      <c r="AF32" s="41"/>
      <c r="AG32" s="41"/>
      <c r="AH32" s="41"/>
      <c r="AI32" s="41"/>
      <c r="AJ32" s="41"/>
      <c r="AK32" s="41"/>
      <c r="AL32" s="75"/>
      <c r="AM32" s="75"/>
      <c r="AN32" s="75"/>
      <c r="AO32" s="75"/>
      <c r="AP32" s="75"/>
      <c r="AQ32" s="75"/>
      <c r="AR32" s="75"/>
      <c r="AS32" s="75"/>
      <c r="AT32" s="75"/>
      <c r="AU32" s="75"/>
      <c r="AV32" s="75"/>
      <c r="AW32" s="75"/>
      <c r="AX32" s="75"/>
      <c r="AY32" s="75"/>
    </row>
    <row r="33" spans="1:51" ht="15.6" x14ac:dyDescent="0.3">
      <c r="A33" s="200"/>
      <c r="B33" s="200"/>
      <c r="C33" s="3"/>
      <c r="E33" s="59" t="s">
        <v>44</v>
      </c>
      <c r="F33" s="201" t="s">
        <v>69</v>
      </c>
      <c r="G33" s="201"/>
      <c r="H33" s="201"/>
      <c r="I33" s="201"/>
      <c r="J33" s="201"/>
      <c r="K33" s="201"/>
      <c r="L33" s="23"/>
      <c r="M33" s="36"/>
      <c r="O33" s="36"/>
      <c r="P33" s="23"/>
      <c r="Q33" s="48"/>
      <c r="S33" s="3"/>
      <c r="T33" s="41"/>
      <c r="U33" s="199"/>
      <c r="V33" s="199"/>
      <c r="W33" s="199"/>
      <c r="Y33" s="41"/>
      <c r="Z33" s="41"/>
      <c r="AA33" s="41"/>
      <c r="AB33" s="41"/>
      <c r="AC33" s="41"/>
      <c r="AD33" s="41"/>
      <c r="AE33" s="41"/>
      <c r="AF33" s="41"/>
      <c r="AG33" s="41"/>
      <c r="AH33" s="41"/>
      <c r="AI33" s="41"/>
      <c r="AJ33" s="41"/>
      <c r="AK33" s="41"/>
      <c r="AL33" s="75"/>
      <c r="AM33" s="75"/>
      <c r="AN33" s="75"/>
      <c r="AO33" s="75"/>
      <c r="AP33" s="75"/>
      <c r="AQ33" s="75"/>
      <c r="AR33" s="75"/>
      <c r="AS33" s="75"/>
      <c r="AT33" s="75"/>
      <c r="AU33" s="75"/>
      <c r="AV33" s="75"/>
      <c r="AW33" s="75"/>
      <c r="AX33" s="75"/>
      <c r="AY33" s="75"/>
    </row>
    <row r="34" spans="1:51" ht="15.6" x14ac:dyDescent="0.3">
      <c r="A34" s="200"/>
      <c r="B34" s="200"/>
      <c r="C34" s="3"/>
      <c r="E34" s="61" t="s">
        <v>45</v>
      </c>
      <c r="F34" s="23"/>
      <c r="G34" s="23"/>
      <c r="H34" s="23"/>
      <c r="I34" s="23"/>
      <c r="J34" s="23"/>
      <c r="K34" s="23"/>
      <c r="L34" s="74">
        <f>F15</f>
        <v>0</v>
      </c>
      <c r="M34" s="37" t="s">
        <v>6</v>
      </c>
      <c r="N34" s="79">
        <f>'Rate Update Sheet'!C19</f>
        <v>1.3755E-2</v>
      </c>
      <c r="O34" s="38" t="s">
        <v>42</v>
      </c>
      <c r="P34" s="54">
        <f>ROUND(L34*N34,2)</f>
        <v>0</v>
      </c>
      <c r="Q34" s="48"/>
      <c r="S34" s="3"/>
      <c r="T34" s="41"/>
      <c r="U34" s="199"/>
      <c r="V34" s="199"/>
      <c r="W34" s="199"/>
      <c r="Y34" s="41"/>
      <c r="Z34" s="41"/>
      <c r="AA34" s="41"/>
      <c r="AB34" s="41"/>
      <c r="AC34" s="41"/>
      <c r="AD34" s="41"/>
      <c r="AE34" s="41"/>
      <c r="AF34" s="41"/>
      <c r="AG34" s="41"/>
      <c r="AH34" s="41"/>
      <c r="AI34" s="41"/>
      <c r="AJ34" s="41"/>
      <c r="AK34" s="41"/>
      <c r="AL34" s="75"/>
      <c r="AM34" s="75"/>
      <c r="AN34" s="75"/>
      <c r="AO34" s="75"/>
      <c r="AP34" s="75"/>
      <c r="AQ34" s="75"/>
      <c r="AR34" s="75"/>
      <c r="AS34" s="75"/>
      <c r="AT34" s="75"/>
      <c r="AU34" s="75"/>
      <c r="AV34" s="75"/>
      <c r="AW34" s="75"/>
      <c r="AX34" s="75"/>
      <c r="AY34" s="75"/>
    </row>
    <row r="35" spans="1:51" ht="15.6" x14ac:dyDescent="0.3">
      <c r="A35" s="200"/>
      <c r="B35" s="200"/>
      <c r="C35" s="3"/>
      <c r="E35" s="61" t="s">
        <v>60</v>
      </c>
      <c r="F35" s="23"/>
      <c r="G35" s="23"/>
      <c r="H35" s="23"/>
      <c r="I35" s="23"/>
      <c r="J35" s="23"/>
      <c r="K35" s="23"/>
      <c r="L35" s="74">
        <f>F15</f>
        <v>0</v>
      </c>
      <c r="M35" s="37" t="s">
        <v>6</v>
      </c>
      <c r="N35" s="79">
        <f>'Rate Update Sheet'!C20</f>
        <v>0</v>
      </c>
      <c r="O35" s="38" t="s">
        <v>42</v>
      </c>
      <c r="P35" s="93">
        <f>ROUND(L35*N35,2)</f>
        <v>0</v>
      </c>
      <c r="Q35" s="48"/>
      <c r="S35" s="3"/>
      <c r="T35" s="41"/>
      <c r="U35" s="199"/>
      <c r="V35" s="199"/>
      <c r="W35" s="199"/>
      <c r="Y35" s="41"/>
      <c r="Z35" s="41"/>
      <c r="AA35" s="41"/>
      <c r="AB35" s="41"/>
      <c r="AC35" s="41"/>
      <c r="AD35" s="41"/>
      <c r="AE35" s="41"/>
      <c r="AF35" s="41"/>
      <c r="AG35" s="41"/>
      <c r="AH35" s="41"/>
      <c r="AI35" s="41"/>
      <c r="AJ35" s="41"/>
      <c r="AK35" s="41"/>
      <c r="AL35" s="75"/>
      <c r="AM35" s="75"/>
      <c r="AN35" s="75"/>
      <c r="AO35" s="75"/>
      <c r="AP35" s="75"/>
      <c r="AQ35" s="75"/>
      <c r="AR35" s="75"/>
      <c r="AS35" s="75"/>
      <c r="AT35" s="75"/>
      <c r="AU35" s="75"/>
      <c r="AV35" s="75"/>
      <c r="AW35" s="75"/>
      <c r="AX35" s="75"/>
      <c r="AY35" s="75"/>
    </row>
    <row r="36" spans="1:51" ht="15.6" x14ac:dyDescent="0.3">
      <c r="A36" s="200"/>
      <c r="B36" s="200"/>
      <c r="C36" s="3"/>
      <c r="E36" s="61" t="s">
        <v>61</v>
      </c>
      <c r="F36" s="23"/>
      <c r="G36" s="23"/>
      <c r="H36" s="23"/>
      <c r="I36" s="23"/>
      <c r="J36" s="23"/>
      <c r="K36" s="23"/>
      <c r="L36" s="74">
        <f>F15</f>
        <v>0</v>
      </c>
      <c r="M36" s="37" t="s">
        <v>6</v>
      </c>
      <c r="N36" s="79">
        <f>'Rate Update Sheet'!C21</f>
        <v>1.854E-3</v>
      </c>
      <c r="O36" s="38" t="s">
        <v>42</v>
      </c>
      <c r="P36" s="93">
        <f>ROUND(L36*N36,2)</f>
        <v>0</v>
      </c>
      <c r="Q36" s="48"/>
      <c r="S36" s="3"/>
      <c r="T36" s="41"/>
      <c r="U36" s="199"/>
      <c r="V36" s="199"/>
      <c r="W36" s="199"/>
      <c r="Y36" s="41"/>
      <c r="Z36" s="41"/>
      <c r="AA36" s="41"/>
      <c r="AB36" s="41"/>
      <c r="AC36" s="41"/>
      <c r="AD36" s="41"/>
      <c r="AE36" s="41"/>
      <c r="AF36" s="41"/>
      <c r="AG36" s="41"/>
      <c r="AH36" s="41"/>
      <c r="AI36" s="41"/>
      <c r="AJ36" s="41"/>
      <c r="AK36" s="41"/>
      <c r="AL36" s="75"/>
      <c r="AM36" s="75"/>
      <c r="AN36" s="75"/>
      <c r="AO36" s="75"/>
      <c r="AP36" s="75"/>
      <c r="AQ36" s="75"/>
      <c r="AR36" s="75"/>
      <c r="AS36" s="75"/>
      <c r="AT36" s="75"/>
      <c r="AU36" s="75"/>
      <c r="AV36" s="75"/>
      <c r="AW36" s="75"/>
      <c r="AX36" s="75"/>
      <c r="AY36" s="75"/>
    </row>
    <row r="37" spans="1:51" ht="16.2" thickBot="1" x14ac:dyDescent="0.35">
      <c r="A37" s="200"/>
      <c r="B37" s="200"/>
      <c r="C37" s="3"/>
      <c r="E37" s="61" t="s">
        <v>67</v>
      </c>
      <c r="F37" s="23"/>
      <c r="G37" s="23"/>
      <c r="H37" s="23"/>
      <c r="I37" s="23"/>
      <c r="J37" s="23"/>
      <c r="K37" s="23"/>
      <c r="L37" s="74">
        <f>F15</f>
        <v>0</v>
      </c>
      <c r="M37" s="37" t="s">
        <v>6</v>
      </c>
      <c r="N37" s="79">
        <f>'Rate Update Sheet'!C22</f>
        <v>6.2969999999999996E-3</v>
      </c>
      <c r="O37" s="38" t="s">
        <v>42</v>
      </c>
      <c r="P37" s="80">
        <f>ROUND(L37*N37,2)</f>
        <v>0</v>
      </c>
      <c r="Q37" s="48"/>
      <c r="S37" s="3"/>
      <c r="T37" s="41"/>
      <c r="U37" s="199"/>
      <c r="V37" s="199"/>
      <c r="W37" s="199"/>
      <c r="Y37" s="41"/>
      <c r="Z37" s="41"/>
      <c r="AA37" s="41"/>
      <c r="AB37" s="41"/>
      <c r="AC37" s="41"/>
      <c r="AD37" s="41"/>
      <c r="AE37" s="41"/>
      <c r="AF37" s="41"/>
      <c r="AG37" s="41"/>
      <c r="AH37" s="41"/>
      <c r="AI37" s="41"/>
      <c r="AJ37" s="41"/>
      <c r="AK37" s="41"/>
      <c r="AL37" s="75"/>
      <c r="AM37" s="75"/>
      <c r="AN37" s="75"/>
      <c r="AO37" s="75"/>
      <c r="AP37" s="75"/>
      <c r="AQ37" s="75"/>
      <c r="AR37" s="75"/>
      <c r="AS37" s="75"/>
      <c r="AT37" s="75"/>
      <c r="AU37" s="75"/>
      <c r="AV37" s="75"/>
      <c r="AW37" s="75"/>
      <c r="AX37" s="75"/>
      <c r="AY37" s="75"/>
    </row>
    <row r="38" spans="1:51" ht="11.55" customHeight="1" thickTop="1" x14ac:dyDescent="0.3">
      <c r="A38" s="73"/>
      <c r="B38" s="73"/>
      <c r="C38" s="3"/>
      <c r="E38" s="61"/>
      <c r="F38" s="23"/>
      <c r="G38" s="23"/>
      <c r="H38" s="23"/>
      <c r="I38" s="23"/>
      <c r="J38" s="23"/>
      <c r="K38" s="23"/>
      <c r="L38" s="74"/>
      <c r="M38" s="63"/>
      <c r="N38" s="38"/>
      <c r="O38" s="38"/>
      <c r="P38" s="81"/>
      <c r="Q38" s="48"/>
      <c r="S38" s="3"/>
      <c r="T38" s="41"/>
      <c r="U38" s="67"/>
      <c r="V38" s="67"/>
      <c r="W38" s="67"/>
      <c r="Y38" s="41"/>
      <c r="Z38" s="41"/>
      <c r="AA38" s="41"/>
      <c r="AB38" s="41"/>
      <c r="AC38" s="41"/>
      <c r="AD38" s="41"/>
      <c r="AE38" s="41"/>
      <c r="AF38" s="41"/>
      <c r="AG38" s="41"/>
      <c r="AH38" s="41"/>
      <c r="AI38" s="41"/>
      <c r="AJ38" s="41"/>
      <c r="AK38" s="41"/>
      <c r="AL38" s="75"/>
      <c r="AM38" s="75"/>
      <c r="AN38" s="75"/>
      <c r="AO38" s="75"/>
      <c r="AP38" s="75"/>
      <c r="AQ38" s="75"/>
      <c r="AR38" s="75"/>
      <c r="AS38" s="75"/>
      <c r="AT38" s="75"/>
      <c r="AU38" s="75"/>
      <c r="AV38" s="75"/>
      <c r="AW38" s="75"/>
      <c r="AX38" s="75"/>
      <c r="AY38" s="75"/>
    </row>
    <row r="39" spans="1:51" ht="16.2" thickBot="1" x14ac:dyDescent="0.35">
      <c r="A39" s="73"/>
      <c r="B39" s="73"/>
      <c r="C39" s="3"/>
      <c r="E39" s="76"/>
      <c r="F39" s="82"/>
      <c r="G39" s="82"/>
      <c r="H39" s="82"/>
      <c r="I39" s="82"/>
      <c r="J39" s="82"/>
      <c r="K39" s="82"/>
      <c r="L39" s="83"/>
      <c r="M39" s="77"/>
      <c r="N39" s="84"/>
      <c r="O39" s="84"/>
      <c r="P39" s="85" t="s">
        <v>46</v>
      </c>
      <c r="Q39" s="86">
        <f>SUM(P34:P37)</f>
        <v>0</v>
      </c>
      <c r="S39" s="3"/>
      <c r="T39" s="41"/>
      <c r="U39" s="111" t="e">
        <f>SUM(Q29+Q39)</f>
        <v>#N/A</v>
      </c>
      <c r="V39" s="67"/>
      <c r="W39" s="67"/>
      <c r="Y39" s="41"/>
      <c r="Z39" s="41"/>
      <c r="AA39" s="41"/>
      <c r="AB39" s="41"/>
      <c r="AC39" s="41"/>
      <c r="AD39" s="41"/>
      <c r="AE39" s="41"/>
      <c r="AF39" s="41"/>
      <c r="AG39" s="41"/>
      <c r="AH39" s="41"/>
      <c r="AI39" s="41"/>
      <c r="AJ39" s="41"/>
      <c r="AK39" s="41"/>
      <c r="AL39" s="75"/>
      <c r="AM39" s="75"/>
      <c r="AN39" s="75"/>
      <c r="AO39" s="75"/>
      <c r="AP39" s="75"/>
      <c r="AQ39" s="75"/>
      <c r="AR39" s="75"/>
      <c r="AS39" s="75"/>
      <c r="AT39" s="75"/>
      <c r="AU39" s="75"/>
      <c r="AV39" s="75"/>
      <c r="AW39" s="75"/>
      <c r="AX39" s="75"/>
      <c r="AY39" s="75"/>
    </row>
    <row r="40" spans="1:51" ht="16.2" thickBot="1" x14ac:dyDescent="0.35">
      <c r="A40" s="73"/>
      <c r="B40" s="73"/>
      <c r="C40" s="3"/>
      <c r="E40" s="78"/>
      <c r="F40" s="23"/>
      <c r="G40" s="23"/>
      <c r="H40" s="23"/>
      <c r="I40" s="23"/>
      <c r="J40" s="23"/>
      <c r="K40" s="23"/>
      <c r="L40" s="74"/>
      <c r="M40" s="63"/>
      <c r="N40" s="38"/>
      <c r="O40" s="38"/>
      <c r="P40" s="66"/>
      <c r="Q40" s="81"/>
      <c r="S40" s="3"/>
      <c r="T40" s="41"/>
      <c r="U40" s="87"/>
      <c r="V40" s="87"/>
      <c r="W40" s="41"/>
      <c r="X40" s="41"/>
      <c r="Y40" s="75"/>
      <c r="Z40" s="88" t="s">
        <v>47</v>
      </c>
      <c r="AA40" s="75"/>
      <c r="AB40" s="75"/>
      <c r="AC40" s="75"/>
      <c r="AD40" s="75"/>
      <c r="AE40" s="75"/>
      <c r="AF40" s="75"/>
      <c r="AG40" s="75"/>
      <c r="AH40" s="75"/>
      <c r="AI40" s="75"/>
      <c r="AJ40" s="41"/>
      <c r="AK40" s="41"/>
      <c r="AL40" s="75"/>
      <c r="AM40" s="75"/>
      <c r="AN40" s="75"/>
      <c r="AO40" s="75"/>
      <c r="AP40" s="75"/>
      <c r="AQ40" s="75"/>
      <c r="AR40" s="75"/>
      <c r="AS40" s="75"/>
      <c r="AT40" s="75"/>
      <c r="AU40" s="75"/>
      <c r="AV40" s="75"/>
      <c r="AW40" s="75"/>
      <c r="AX40" s="75"/>
      <c r="AY40" s="75"/>
    </row>
    <row r="41" spans="1:51" ht="17.55" customHeight="1" thickBot="1" x14ac:dyDescent="0.3">
      <c r="C41" s="3"/>
      <c r="E41" s="68"/>
      <c r="F41" s="69"/>
      <c r="G41" s="69"/>
      <c r="H41" s="69"/>
      <c r="I41" s="69"/>
      <c r="J41" s="69"/>
      <c r="K41" s="69"/>
      <c r="L41" s="70" t="s">
        <v>5</v>
      </c>
      <c r="M41" s="70" t="s">
        <v>6</v>
      </c>
      <c r="N41" s="70" t="s">
        <v>37</v>
      </c>
      <c r="O41" s="70"/>
      <c r="P41" s="69" t="s">
        <v>5</v>
      </c>
      <c r="Q41" s="71" t="s">
        <v>4</v>
      </c>
      <c r="S41" s="3"/>
      <c r="T41" s="41"/>
      <c r="U41" s="90"/>
      <c r="V41" s="90"/>
      <c r="W41" s="41"/>
      <c r="X41" s="41"/>
      <c r="Y41" s="75"/>
      <c r="Z41" s="75"/>
      <c r="AA41" s="75"/>
      <c r="AB41" s="75"/>
      <c r="AC41" s="75"/>
      <c r="AD41" s="75"/>
      <c r="AE41" s="75"/>
      <c r="AF41" s="75"/>
      <c r="AG41" s="75"/>
      <c r="AH41" s="75"/>
      <c r="AI41" s="75"/>
      <c r="AJ41" s="41"/>
      <c r="AK41" s="41"/>
      <c r="AL41" s="75"/>
      <c r="AM41" s="75"/>
      <c r="AN41" s="75"/>
      <c r="AO41" s="75"/>
      <c r="AP41" s="75"/>
      <c r="AQ41" s="75"/>
      <c r="AR41" s="75"/>
      <c r="AS41" s="75"/>
      <c r="AT41" s="75"/>
      <c r="AU41" s="75"/>
      <c r="AV41" s="75"/>
      <c r="AW41" s="75"/>
      <c r="AX41" s="75"/>
      <c r="AY41" s="75"/>
    </row>
    <row r="42" spans="1:51" ht="23.55" customHeight="1" thickBot="1" x14ac:dyDescent="0.35">
      <c r="A42" s="190" t="str">
        <f>"Effective for usage on and after "&amp;TEXT('Rate Update Sheet'!E24,"MM/DD/YYYY")</f>
        <v>Effective for usage on and after 09/01/2020</v>
      </c>
      <c r="B42" s="190"/>
      <c r="C42" s="3"/>
      <c r="E42" s="59" t="s">
        <v>14</v>
      </c>
      <c r="F42" s="23"/>
      <c r="G42" s="23"/>
      <c r="H42" s="23"/>
      <c r="I42" s="23"/>
      <c r="J42" s="23"/>
      <c r="K42" s="23"/>
      <c r="L42" s="110" t="e">
        <f>SUM(U39)</f>
        <v>#N/A</v>
      </c>
      <c r="M42" s="37" t="s">
        <v>6</v>
      </c>
      <c r="N42" s="38">
        <f>'Rate Update Sheet'!C24</f>
        <v>7.0000000000000007E-2</v>
      </c>
      <c r="O42" s="38" t="s">
        <v>42</v>
      </c>
      <c r="P42" s="80" t="e">
        <f>ROUND(L42*N42,2)</f>
        <v>#N/A</v>
      </c>
      <c r="Q42" s="89"/>
      <c r="S42" s="3"/>
      <c r="T42" s="41"/>
      <c r="U42" s="87"/>
      <c r="V42" s="87"/>
      <c r="W42" s="41"/>
      <c r="X42" s="41"/>
      <c r="Y42" s="75"/>
      <c r="Z42" s="88" t="s">
        <v>49</v>
      </c>
      <c r="AA42" s="75"/>
      <c r="AB42" s="75"/>
      <c r="AC42" s="75"/>
      <c r="AD42" s="75"/>
      <c r="AE42" s="75"/>
      <c r="AF42" s="75"/>
      <c r="AG42" s="75"/>
      <c r="AH42" s="75"/>
      <c r="AI42" s="75"/>
      <c r="AJ42" s="41"/>
      <c r="AK42" s="41"/>
      <c r="AL42" s="75"/>
      <c r="AM42" s="75"/>
      <c r="AN42" s="75"/>
      <c r="AO42" s="75"/>
      <c r="AP42" s="75"/>
      <c r="AQ42" s="75"/>
      <c r="AR42" s="75"/>
      <c r="AS42" s="75"/>
      <c r="AT42" s="75"/>
      <c r="AU42" s="75"/>
      <c r="AV42" s="75"/>
      <c r="AW42" s="75"/>
      <c r="AX42" s="75"/>
      <c r="AY42" s="75"/>
    </row>
    <row r="43" spans="1:51" ht="10.199999999999999" customHeight="1" thickTop="1" x14ac:dyDescent="0.3">
      <c r="A43" s="73"/>
      <c r="B43" s="73"/>
      <c r="C43" s="3"/>
      <c r="E43" s="59"/>
      <c r="F43" s="23"/>
      <c r="G43" s="23"/>
      <c r="H43" s="23"/>
      <c r="I43" s="23"/>
      <c r="J43" s="23"/>
      <c r="K43" s="23"/>
      <c r="L43" s="74"/>
      <c r="M43" s="63"/>
      <c r="N43" s="38"/>
      <c r="O43" s="38"/>
      <c r="P43" s="66"/>
      <c r="Q43" s="89"/>
      <c r="S43" s="3"/>
      <c r="T43" s="41"/>
      <c r="U43" s="90"/>
      <c r="V43" s="90"/>
      <c r="W43" s="90"/>
      <c r="Y43" s="41"/>
      <c r="Z43" s="41"/>
      <c r="AA43" s="41"/>
      <c r="AB43" s="41"/>
      <c r="AC43" s="41"/>
      <c r="AD43" s="41"/>
      <c r="AE43" s="41"/>
      <c r="AF43" s="41"/>
      <c r="AG43" s="41"/>
      <c r="AH43" s="41"/>
      <c r="AI43" s="41"/>
      <c r="AJ43" s="41"/>
      <c r="AK43" s="41"/>
      <c r="AL43" s="75"/>
      <c r="AM43" s="75"/>
      <c r="AN43" s="75"/>
      <c r="AO43" s="75"/>
      <c r="AP43" s="75"/>
      <c r="AQ43" s="75"/>
      <c r="AR43" s="75"/>
      <c r="AS43" s="75"/>
      <c r="AT43" s="75"/>
      <c r="AU43" s="75"/>
      <c r="AV43" s="75"/>
      <c r="AW43" s="75"/>
      <c r="AX43" s="75"/>
      <c r="AY43" s="75"/>
    </row>
    <row r="44" spans="1:51" ht="16.2" thickBot="1" x14ac:dyDescent="0.35">
      <c r="A44" s="73"/>
      <c r="B44" s="73"/>
      <c r="C44" s="3"/>
      <c r="E44" s="76"/>
      <c r="F44" s="82"/>
      <c r="G44" s="82"/>
      <c r="H44" s="82"/>
      <c r="I44" s="82"/>
      <c r="J44" s="82"/>
      <c r="K44" s="82"/>
      <c r="L44" s="83"/>
      <c r="M44" s="77"/>
      <c r="N44" s="84"/>
      <c r="O44" s="84"/>
      <c r="P44" s="85" t="s">
        <v>48</v>
      </c>
      <c r="Q44" s="86" t="e">
        <f>P42</f>
        <v>#N/A</v>
      </c>
      <c r="S44" s="3"/>
      <c r="T44" s="41"/>
      <c r="U44" s="94"/>
      <c r="V44" s="94"/>
      <c r="W44" s="95"/>
      <c r="Y44" s="41"/>
      <c r="Z44" s="41"/>
      <c r="AA44" s="41"/>
      <c r="AB44" s="41"/>
      <c r="AC44" s="41"/>
      <c r="AD44" s="41"/>
      <c r="AE44" s="41"/>
      <c r="AF44" s="41"/>
      <c r="AG44" s="41"/>
      <c r="AH44" s="41"/>
      <c r="AI44" s="41"/>
      <c r="AJ44" s="41"/>
      <c r="AK44" s="41"/>
      <c r="AL44" s="75"/>
      <c r="AM44" s="75"/>
      <c r="AN44" s="75"/>
      <c r="AO44" s="75"/>
      <c r="AP44" s="75"/>
      <c r="AQ44" s="75"/>
      <c r="AR44" s="75"/>
      <c r="AS44" s="75"/>
      <c r="AT44" s="75"/>
      <c r="AU44" s="75"/>
      <c r="AV44" s="75"/>
      <c r="AW44" s="75"/>
      <c r="AX44" s="75"/>
      <c r="AY44" s="75"/>
    </row>
    <row r="45" spans="1:51" ht="15.6" x14ac:dyDescent="0.3">
      <c r="A45" s="96"/>
      <c r="C45" s="3"/>
      <c r="E45" s="35"/>
      <c r="F45" s="35"/>
      <c r="G45" s="35"/>
      <c r="H45" s="35"/>
      <c r="I45" s="35"/>
      <c r="J45" s="35"/>
      <c r="K45" s="35"/>
      <c r="L45" s="74"/>
      <c r="M45" s="91"/>
      <c r="N45" s="92"/>
      <c r="O45" s="38"/>
      <c r="P45" s="93"/>
      <c r="Q45" s="23"/>
      <c r="S45" s="3"/>
      <c r="T45" s="41"/>
      <c r="V45" s="41"/>
      <c r="W45" s="41"/>
      <c r="X45" s="41"/>
      <c r="Y45" s="41"/>
      <c r="Z45" s="41"/>
      <c r="AA45" s="41"/>
      <c r="AB45" s="41"/>
      <c r="AC45" s="41"/>
      <c r="AD45" s="41"/>
      <c r="AE45" s="41"/>
      <c r="AF45" s="41"/>
      <c r="AG45" s="41"/>
      <c r="AH45" s="41"/>
      <c r="AI45" s="41"/>
      <c r="AJ45" s="41"/>
      <c r="AK45" s="41"/>
      <c r="AL45" s="75"/>
      <c r="AM45" s="75"/>
      <c r="AN45" s="75"/>
      <c r="AO45" s="75"/>
      <c r="AP45" s="75"/>
      <c r="AQ45" s="75"/>
      <c r="AR45" s="75"/>
      <c r="AS45" s="75"/>
      <c r="AT45" s="75"/>
      <c r="AU45" s="75"/>
      <c r="AV45" s="75"/>
      <c r="AW45" s="75"/>
      <c r="AX45" s="75"/>
      <c r="AY45" s="75"/>
    </row>
    <row r="46" spans="1:51" ht="20.25" customHeight="1" x14ac:dyDescent="0.3">
      <c r="A46" s="98"/>
      <c r="C46" s="3"/>
      <c r="E46" s="66"/>
      <c r="F46" s="66"/>
      <c r="G46" s="66"/>
      <c r="H46" s="66"/>
      <c r="I46" s="66"/>
      <c r="J46" s="66"/>
      <c r="K46" s="66"/>
      <c r="L46" s="66"/>
      <c r="M46" s="66"/>
      <c r="N46" s="66"/>
      <c r="O46" s="66"/>
      <c r="P46" s="66"/>
      <c r="Q46" s="97"/>
      <c r="S46" s="3"/>
      <c r="T46" s="41"/>
      <c r="V46" s="41"/>
      <c r="W46" s="41"/>
      <c r="X46" s="41"/>
      <c r="Y46" s="41"/>
      <c r="Z46" s="41"/>
      <c r="AA46" s="41"/>
      <c r="AB46" s="41"/>
      <c r="AC46" s="41"/>
      <c r="AD46" s="41"/>
      <c r="AE46" s="41"/>
      <c r="AF46" s="41"/>
      <c r="AG46" s="41"/>
      <c r="AH46" s="41"/>
      <c r="AI46" s="41"/>
      <c r="AJ46" s="41"/>
      <c r="AK46" s="41"/>
      <c r="AL46" s="75"/>
      <c r="AM46" s="75"/>
      <c r="AN46" s="75"/>
      <c r="AO46" s="75"/>
      <c r="AP46" s="75"/>
      <c r="AQ46" s="75"/>
      <c r="AR46" s="75"/>
      <c r="AS46" s="75"/>
      <c r="AT46" s="75"/>
      <c r="AU46" s="75"/>
      <c r="AV46" s="75"/>
      <c r="AW46" s="75"/>
      <c r="AX46" s="75"/>
      <c r="AY46" s="75"/>
    </row>
    <row r="47" spans="1:51" ht="20.25" customHeight="1" x14ac:dyDescent="0.3">
      <c r="A47" s="96"/>
      <c r="C47" s="3"/>
      <c r="E47" s="202" t="s">
        <v>12</v>
      </c>
      <c r="F47" s="202"/>
      <c r="G47" s="202"/>
      <c r="H47" s="202"/>
      <c r="I47" s="202"/>
      <c r="J47" s="202"/>
      <c r="K47" s="202"/>
      <c r="L47" s="202"/>
      <c r="M47" s="202"/>
      <c r="N47" s="202"/>
      <c r="O47" s="202"/>
      <c r="P47" s="202"/>
      <c r="Q47" s="99" t="e">
        <f>Q29+Q39+Q44</f>
        <v>#N/A</v>
      </c>
      <c r="S47" s="3"/>
      <c r="T47" s="41"/>
      <c r="V47" s="41"/>
      <c r="W47" s="41"/>
      <c r="X47" s="41"/>
      <c r="Y47" s="41"/>
      <c r="Z47" s="41"/>
      <c r="AA47" s="41"/>
      <c r="AB47" s="41"/>
      <c r="AC47" s="41"/>
      <c r="AD47" s="41"/>
      <c r="AE47" s="41"/>
      <c r="AF47" s="41"/>
      <c r="AG47" s="41"/>
      <c r="AH47" s="41"/>
      <c r="AI47" s="41"/>
      <c r="AJ47" s="41"/>
      <c r="AK47" s="41"/>
      <c r="AL47" s="75"/>
      <c r="AM47" s="75"/>
      <c r="AN47" s="75"/>
      <c r="AO47" s="75"/>
      <c r="AP47" s="75"/>
      <c r="AQ47" s="75"/>
      <c r="AR47" s="75"/>
      <c r="AS47" s="75"/>
      <c r="AT47" s="75"/>
      <c r="AU47" s="75"/>
      <c r="AV47" s="75"/>
      <c r="AW47" s="75"/>
      <c r="AX47" s="75"/>
      <c r="AY47" s="75"/>
    </row>
    <row r="48" spans="1:51" ht="20.55" hidden="1" customHeight="1" x14ac:dyDescent="0.25">
      <c r="A48" s="96"/>
      <c r="C48" s="3"/>
      <c r="E48" s="203"/>
      <c r="F48" s="203"/>
      <c r="G48" s="203"/>
      <c r="H48" s="203"/>
      <c r="I48" s="203"/>
      <c r="J48" s="203"/>
      <c r="K48" s="203"/>
      <c r="L48" s="203"/>
      <c r="M48" s="203"/>
      <c r="N48" s="203"/>
      <c r="O48" s="203"/>
      <c r="P48" s="203"/>
      <c r="Q48" s="203"/>
      <c r="S48" s="3"/>
      <c r="T48" s="41"/>
      <c r="V48" s="41"/>
      <c r="W48" s="41"/>
      <c r="X48" s="41" t="s">
        <v>62</v>
      </c>
      <c r="Y48" s="41"/>
      <c r="Z48" s="41"/>
      <c r="AA48" s="41"/>
      <c r="AB48" s="41"/>
      <c r="AC48" s="41"/>
      <c r="AD48" s="41"/>
      <c r="AE48" s="41"/>
      <c r="AF48" s="41"/>
      <c r="AG48" s="41"/>
      <c r="AH48" s="41"/>
      <c r="AI48" s="41"/>
      <c r="AJ48" s="41"/>
      <c r="AK48" s="41"/>
      <c r="AL48" s="75"/>
      <c r="AM48" s="75"/>
      <c r="AN48" s="75"/>
      <c r="AO48" s="75"/>
      <c r="AP48" s="75"/>
      <c r="AQ48" s="75"/>
      <c r="AR48" s="75"/>
      <c r="AS48" s="75"/>
      <c r="AT48" s="75"/>
      <c r="AU48" s="75"/>
      <c r="AV48" s="75"/>
      <c r="AW48" s="75"/>
      <c r="AX48" s="75"/>
      <c r="AY48" s="75"/>
    </row>
    <row r="49" spans="1:51" ht="19.95" hidden="1" customHeight="1" x14ac:dyDescent="0.25">
      <c r="C49" s="3"/>
      <c r="E49" s="203"/>
      <c r="F49" s="203"/>
      <c r="G49" s="203"/>
      <c r="H49" s="203"/>
      <c r="I49" s="203"/>
      <c r="J49" s="203"/>
      <c r="K49" s="203"/>
      <c r="L49" s="203"/>
      <c r="M49" s="203"/>
      <c r="N49" s="203"/>
      <c r="O49" s="203"/>
      <c r="P49" s="203"/>
      <c r="Q49" s="203"/>
      <c r="S49" s="3"/>
      <c r="T49" s="41"/>
      <c r="V49" s="41"/>
      <c r="W49" s="41"/>
      <c r="X49" s="41"/>
      <c r="Y49" s="41"/>
      <c r="Z49" s="41"/>
      <c r="AA49" s="41"/>
      <c r="AB49" s="41"/>
      <c r="AC49" s="41"/>
      <c r="AD49" s="41"/>
      <c r="AE49" s="41"/>
      <c r="AF49" s="41"/>
      <c r="AG49" s="41"/>
      <c r="AH49" s="41"/>
      <c r="AI49" s="41"/>
      <c r="AJ49" s="41"/>
      <c r="AK49" s="41"/>
      <c r="AL49" s="75"/>
      <c r="AM49" s="75"/>
      <c r="AN49" s="75"/>
      <c r="AO49" s="75"/>
      <c r="AP49" s="75"/>
      <c r="AQ49" s="75"/>
      <c r="AR49" s="75"/>
      <c r="AS49" s="75"/>
      <c r="AT49" s="75"/>
      <c r="AU49" s="75"/>
      <c r="AV49" s="75"/>
      <c r="AW49" s="75"/>
      <c r="AX49" s="75"/>
      <c r="AY49" s="75"/>
    </row>
    <row r="50" spans="1:51" ht="30" customHeight="1" x14ac:dyDescent="0.25">
      <c r="C50" s="3"/>
      <c r="E50" s="204" t="s">
        <v>65</v>
      </c>
      <c r="F50" s="204"/>
      <c r="G50" s="204"/>
      <c r="H50" s="204"/>
      <c r="I50" s="204"/>
      <c r="J50" s="204"/>
      <c r="K50" s="204"/>
      <c r="L50" s="204"/>
      <c r="M50" s="204"/>
      <c r="N50" s="204"/>
      <c r="O50" s="204"/>
      <c r="P50" s="204"/>
      <c r="Q50" s="204"/>
      <c r="S50" s="3"/>
      <c r="T50" s="41"/>
      <c r="V50" s="41"/>
      <c r="W50" s="41"/>
      <c r="X50" s="41"/>
      <c r="Y50" s="41"/>
      <c r="Z50" s="41"/>
      <c r="AA50" s="41"/>
      <c r="AB50" s="41"/>
      <c r="AC50" s="41"/>
      <c r="AD50" s="41"/>
      <c r="AE50" s="41"/>
      <c r="AF50" s="41"/>
      <c r="AG50" s="41"/>
      <c r="AH50" s="41"/>
      <c r="AI50" s="41"/>
      <c r="AJ50" s="41"/>
      <c r="AK50" s="41"/>
      <c r="AL50" s="75"/>
      <c r="AM50" s="75"/>
      <c r="AN50" s="75"/>
      <c r="AO50" s="75"/>
      <c r="AP50" s="75"/>
      <c r="AQ50" s="75"/>
      <c r="AR50" s="75"/>
      <c r="AS50" s="75"/>
      <c r="AT50" s="75"/>
      <c r="AU50" s="75"/>
      <c r="AV50" s="75"/>
      <c r="AW50" s="75"/>
      <c r="AX50" s="75"/>
      <c r="AY50" s="75"/>
    </row>
    <row r="51" spans="1:51" ht="13.2" x14ac:dyDescent="0.25">
      <c r="A51" s="96"/>
      <c r="C51" s="3"/>
      <c r="E51" s="204"/>
      <c r="F51" s="204"/>
      <c r="G51" s="204"/>
      <c r="H51" s="204"/>
      <c r="I51" s="204"/>
      <c r="J51" s="204"/>
      <c r="K51" s="204"/>
      <c r="L51" s="204"/>
      <c r="M51" s="204"/>
      <c r="N51" s="204"/>
      <c r="O51" s="204"/>
      <c r="P51" s="204"/>
      <c r="Q51" s="204"/>
      <c r="S51" s="3"/>
      <c r="T51" s="41"/>
      <c r="V51" s="41"/>
      <c r="W51" s="41"/>
      <c r="X51" s="41"/>
      <c r="Z51" s="41"/>
      <c r="AA51" s="41"/>
      <c r="AB51" s="41"/>
      <c r="AC51" s="41"/>
      <c r="AD51" s="41"/>
      <c r="AE51" s="41"/>
      <c r="AF51" s="41"/>
      <c r="AG51" s="41"/>
      <c r="AH51" s="41"/>
      <c r="AI51" s="41"/>
      <c r="AJ51" s="41"/>
      <c r="AK51" s="41"/>
      <c r="AL51" s="75"/>
      <c r="AM51" s="75"/>
      <c r="AN51" s="75"/>
      <c r="AO51" s="75"/>
      <c r="AP51" s="75"/>
      <c r="AQ51" s="75"/>
      <c r="AR51" s="75"/>
      <c r="AS51" s="75"/>
      <c r="AT51" s="75"/>
      <c r="AU51" s="75"/>
      <c r="AV51" s="75"/>
      <c r="AW51" s="75"/>
      <c r="AX51" s="75"/>
      <c r="AY51" s="75"/>
    </row>
    <row r="52" spans="1:51" ht="13.2" x14ac:dyDescent="0.25">
      <c r="A52" s="96"/>
      <c r="C52" s="3"/>
      <c r="E52" s="204"/>
      <c r="F52" s="204"/>
      <c r="G52" s="204"/>
      <c r="H52" s="204"/>
      <c r="I52" s="204"/>
      <c r="J52" s="204"/>
      <c r="K52" s="204"/>
      <c r="L52" s="204"/>
      <c r="M52" s="204"/>
      <c r="N52" s="204"/>
      <c r="O52" s="204"/>
      <c r="P52" s="204"/>
      <c r="Q52" s="204"/>
      <c r="S52" s="3"/>
      <c r="T52" s="41"/>
      <c r="V52" s="41"/>
      <c r="W52" s="41"/>
      <c r="X52" s="41"/>
      <c r="Y52" s="41"/>
      <c r="Z52" s="41"/>
      <c r="AA52" s="41"/>
      <c r="AB52" s="41"/>
      <c r="AC52" s="41"/>
      <c r="AD52" s="41"/>
      <c r="AE52" s="41"/>
      <c r="AF52" s="41"/>
      <c r="AG52" s="41"/>
      <c r="AH52" s="41"/>
      <c r="AI52" s="41"/>
      <c r="AJ52" s="41"/>
      <c r="AK52" s="41"/>
      <c r="AL52" s="75"/>
      <c r="AM52" s="75"/>
      <c r="AN52" s="75"/>
      <c r="AO52" s="75"/>
      <c r="AP52" s="75"/>
      <c r="AQ52" s="75"/>
      <c r="AR52" s="75"/>
      <c r="AS52" s="75"/>
      <c r="AT52" s="75"/>
      <c r="AU52" s="75"/>
      <c r="AV52" s="75"/>
      <c r="AW52" s="75"/>
      <c r="AX52" s="75"/>
      <c r="AY52" s="75"/>
    </row>
    <row r="53" spans="1:51" ht="13.8" x14ac:dyDescent="0.25">
      <c r="C53" s="3"/>
      <c r="E53" s="100"/>
      <c r="F53" s="100"/>
      <c r="G53" s="100"/>
      <c r="H53" s="100"/>
      <c r="I53" s="100"/>
      <c r="J53" s="100"/>
      <c r="K53" s="100"/>
      <c r="L53" s="100"/>
      <c r="M53" s="100"/>
      <c r="N53" s="100"/>
      <c r="O53" s="100"/>
      <c r="P53" s="102" t="s">
        <v>7</v>
      </c>
      <c r="Q53" s="103">
        <f>'Rate Update Sheet'!C1</f>
        <v>45301</v>
      </c>
      <c r="S53" s="3"/>
      <c r="T53" s="41"/>
      <c r="V53" s="41"/>
      <c r="W53" s="41"/>
      <c r="X53" s="41"/>
      <c r="Y53" s="41"/>
      <c r="Z53" s="41"/>
      <c r="AA53" s="41"/>
      <c r="AB53" s="41"/>
      <c r="AC53" s="41"/>
      <c r="AD53" s="41"/>
      <c r="AE53" s="41"/>
      <c r="AF53" s="41"/>
      <c r="AG53" s="41"/>
      <c r="AH53" s="41"/>
      <c r="AI53" s="41"/>
      <c r="AJ53" s="41"/>
      <c r="AK53" s="41"/>
      <c r="AL53" s="75"/>
      <c r="AM53" s="75"/>
      <c r="AN53" s="75"/>
      <c r="AO53" s="75"/>
      <c r="AP53" s="75"/>
      <c r="AQ53" s="75"/>
      <c r="AR53" s="75"/>
      <c r="AS53" s="75"/>
      <c r="AT53" s="75"/>
      <c r="AU53" s="75"/>
      <c r="AV53" s="75"/>
      <c r="AW53" s="75"/>
      <c r="AX53" s="75"/>
      <c r="AY53" s="75"/>
    </row>
    <row r="54" spans="1:51" ht="16.2" customHeight="1" x14ac:dyDescent="0.25">
      <c r="C54" s="3"/>
      <c r="D54" s="3"/>
      <c r="E54" s="104"/>
      <c r="F54" s="104"/>
      <c r="G54" s="104"/>
      <c r="H54" s="3"/>
      <c r="I54" s="3"/>
      <c r="J54" s="3"/>
      <c r="K54" s="3"/>
      <c r="L54" s="3"/>
      <c r="M54" s="4"/>
      <c r="N54" s="5"/>
      <c r="O54" s="4"/>
      <c r="P54" s="3"/>
      <c r="Q54" s="3"/>
      <c r="R54" s="3"/>
      <c r="S54" s="3"/>
      <c r="T54" s="41"/>
      <c r="V54" s="41"/>
      <c r="W54" s="41"/>
      <c r="X54" s="41"/>
      <c r="Y54" s="41"/>
      <c r="Z54" s="41"/>
      <c r="AA54" s="41"/>
      <c r="AB54" s="41"/>
      <c r="AC54" s="41"/>
      <c r="AD54" s="41"/>
      <c r="AE54" s="41"/>
      <c r="AF54" s="41"/>
      <c r="AG54" s="41"/>
      <c r="AH54" s="41"/>
      <c r="AI54" s="41"/>
      <c r="AJ54" s="41"/>
      <c r="AK54" s="41"/>
      <c r="AL54" s="75"/>
      <c r="AM54" s="75"/>
      <c r="AN54" s="75"/>
      <c r="AO54" s="75"/>
      <c r="AP54" s="75"/>
      <c r="AQ54" s="75"/>
      <c r="AR54" s="75"/>
      <c r="AS54" s="75"/>
      <c r="AT54" s="75"/>
      <c r="AU54" s="75"/>
      <c r="AV54" s="75"/>
      <c r="AW54" s="75"/>
      <c r="AX54" s="75"/>
      <c r="AY54" s="75"/>
    </row>
    <row r="55" spans="1:51" ht="39" customHeight="1" x14ac:dyDescent="0.25">
      <c r="C55" s="112"/>
      <c r="E55" s="101"/>
      <c r="F55" s="101"/>
      <c r="G55" s="101"/>
      <c r="H55" s="101"/>
      <c r="I55" s="101"/>
      <c r="J55" s="101"/>
      <c r="K55" s="101"/>
      <c r="L55" s="101"/>
      <c r="M55" s="101"/>
      <c r="N55" s="101"/>
      <c r="O55" s="101"/>
      <c r="P55" s="101"/>
      <c r="Q55" s="101"/>
      <c r="T55" s="41"/>
      <c r="U55" s="41"/>
      <c r="V55" s="41"/>
      <c r="W55" s="41"/>
      <c r="X55" s="41"/>
      <c r="Y55" s="41"/>
      <c r="Z55" s="41"/>
      <c r="AA55" s="41"/>
      <c r="AB55" s="41"/>
      <c r="AC55" s="41"/>
      <c r="AD55" s="41"/>
      <c r="AE55" s="41"/>
      <c r="AF55" s="41"/>
      <c r="AG55" s="41"/>
      <c r="AH55" s="41"/>
      <c r="AI55" s="41"/>
      <c r="AJ55" s="41"/>
      <c r="AK55" s="41"/>
      <c r="AL55" s="75"/>
      <c r="AM55" s="75"/>
      <c r="AN55" s="75"/>
      <c r="AO55" s="75"/>
      <c r="AP55" s="75"/>
      <c r="AQ55" s="75"/>
      <c r="AR55" s="75"/>
      <c r="AS55" s="75"/>
      <c r="AT55" s="75"/>
      <c r="AU55" s="75"/>
      <c r="AV55" s="75"/>
      <c r="AW55" s="75"/>
      <c r="AX55" s="75"/>
      <c r="AY55" s="75"/>
    </row>
    <row r="56" spans="1:51" ht="6" customHeight="1" x14ac:dyDescent="0.25">
      <c r="A56" s="197"/>
      <c r="B56" s="177"/>
      <c r="C56" s="177"/>
      <c r="T56" s="41"/>
      <c r="U56" s="41"/>
      <c r="V56" s="41"/>
      <c r="W56" s="41"/>
      <c r="X56" s="41"/>
      <c r="Y56" s="41"/>
      <c r="Z56" s="41"/>
      <c r="AA56" s="41"/>
      <c r="AB56" s="41"/>
      <c r="AC56" s="41"/>
      <c r="AD56" s="41"/>
      <c r="AE56" s="41"/>
      <c r="AF56" s="41"/>
      <c r="AG56" s="41"/>
      <c r="AH56" s="41"/>
      <c r="AI56" s="41"/>
      <c r="AJ56" s="41"/>
      <c r="AK56" s="41"/>
      <c r="AL56" s="75"/>
      <c r="AM56" s="75"/>
      <c r="AN56" s="75"/>
      <c r="AO56" s="75"/>
      <c r="AP56" s="75"/>
      <c r="AQ56" s="75"/>
      <c r="AR56" s="75"/>
      <c r="AS56" s="75"/>
      <c r="AT56" s="75"/>
      <c r="AU56" s="75"/>
      <c r="AV56" s="75"/>
      <c r="AW56" s="75"/>
      <c r="AX56" s="75"/>
      <c r="AY56" s="75"/>
    </row>
    <row r="57" spans="1:51" ht="26.25" customHeight="1" x14ac:dyDescent="0.25">
      <c r="A57" s="177"/>
      <c r="B57" s="177"/>
      <c r="C57" s="177"/>
      <c r="E57" s="101"/>
      <c r="F57" s="101"/>
      <c r="G57" s="101"/>
      <c r="T57" s="41"/>
      <c r="U57" s="41"/>
      <c r="V57" s="41"/>
      <c r="W57" s="41"/>
      <c r="X57" s="41"/>
      <c r="Y57" s="41"/>
      <c r="Z57" s="41"/>
      <c r="AA57" s="41"/>
      <c r="AB57" s="41"/>
      <c r="AC57" s="41"/>
      <c r="AD57" s="41"/>
      <c r="AE57" s="41"/>
      <c r="AF57" s="41"/>
      <c r="AG57" s="41"/>
      <c r="AH57" s="41"/>
      <c r="AI57" s="41"/>
      <c r="AJ57" s="41"/>
      <c r="AK57" s="41"/>
      <c r="AL57" s="75"/>
      <c r="AM57" s="75"/>
      <c r="AN57" s="75"/>
      <c r="AO57" s="75"/>
      <c r="AP57" s="75"/>
      <c r="AQ57" s="75"/>
      <c r="AR57" s="75"/>
      <c r="AS57" s="75"/>
      <c r="AT57" s="75"/>
      <c r="AU57" s="75"/>
      <c r="AV57" s="75"/>
      <c r="AW57" s="75"/>
      <c r="AX57" s="75"/>
      <c r="AY57" s="75"/>
    </row>
    <row r="58" spans="1:51" ht="6" customHeight="1" x14ac:dyDescent="0.25">
      <c r="A58" s="177"/>
      <c r="B58" s="177"/>
      <c r="C58" s="177"/>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row>
    <row r="59" spans="1:51" ht="25.5" customHeight="1" x14ac:dyDescent="0.25">
      <c r="A59" s="196"/>
      <c r="B59" s="196"/>
      <c r="C59" s="196"/>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row>
    <row r="60" spans="1:51" ht="6" customHeight="1" x14ac:dyDescent="0.25">
      <c r="A60" s="196"/>
      <c r="B60" s="196"/>
      <c r="C60" s="196"/>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row>
    <row r="61" spans="1:51" ht="27" customHeight="1" x14ac:dyDescent="0.25">
      <c r="A61" s="196"/>
      <c r="B61" s="196"/>
      <c r="C61" s="196"/>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row>
    <row r="62" spans="1:51" x14ac:dyDescent="0.25">
      <c r="A62" s="196"/>
      <c r="B62" s="196"/>
      <c r="C62" s="196"/>
    </row>
    <row r="63" spans="1:51" ht="30" customHeight="1" x14ac:dyDescent="0.25">
      <c r="A63" s="197"/>
      <c r="B63" s="198"/>
      <c r="C63" s="198"/>
    </row>
    <row r="64" spans="1:51" x14ac:dyDescent="0.25">
      <c r="A64" s="198"/>
      <c r="B64" s="198"/>
      <c r="C64" s="198"/>
    </row>
    <row r="65" ht="56.25" customHeight="1" x14ac:dyDescent="0.25"/>
    <row r="67" ht="32.25" customHeight="1" x14ac:dyDescent="0.25"/>
    <row r="69" ht="29.25" customHeight="1" x14ac:dyDescent="0.25"/>
    <row r="71" ht="72" customHeight="1" x14ac:dyDescent="0.25"/>
  </sheetData>
  <sheetProtection algorithmName="SHA-512" hashValue="v3MFIJ/bx85jqO5BB7HF4QvEElOf52Iu5Iw0mPDXnVITF2Q4w8q3xqQc2UlDD2nOtOBgPJqI+fsnjGxtelUq7w==" saltValue="8TjUP6Jck4xVKdICgcuQKg==" spinCount="100000" sheet="1" objects="1" scenarios="1"/>
  <protectedRanges>
    <protectedRange sqref="F13:G15" name="Range1"/>
  </protectedRanges>
  <mergeCells count="32">
    <mergeCell ref="E29:P29"/>
    <mergeCell ref="A59:C62"/>
    <mergeCell ref="A63:C64"/>
    <mergeCell ref="A42:B42"/>
    <mergeCell ref="U31:W37"/>
    <mergeCell ref="A32:B37"/>
    <mergeCell ref="F33:K33"/>
    <mergeCell ref="E47:P47"/>
    <mergeCell ref="E48:Q49"/>
    <mergeCell ref="E50:Q52"/>
    <mergeCell ref="A56:C58"/>
    <mergeCell ref="V17:W17"/>
    <mergeCell ref="A18:B19"/>
    <mergeCell ref="V18:W18"/>
    <mergeCell ref="E20:F20"/>
    <mergeCell ref="U21:W27"/>
    <mergeCell ref="A24:B24"/>
    <mergeCell ref="A25:B25"/>
    <mergeCell ref="A27:B27"/>
    <mergeCell ref="A26:B26"/>
    <mergeCell ref="A13:A15"/>
    <mergeCell ref="F13:G13"/>
    <mergeCell ref="K13:Q15"/>
    <mergeCell ref="F14:G14"/>
    <mergeCell ref="F15:G15"/>
    <mergeCell ref="V15:W15"/>
    <mergeCell ref="E2:R2"/>
    <mergeCell ref="E3:R3"/>
    <mergeCell ref="E4:Q7"/>
    <mergeCell ref="E8:Q11"/>
    <mergeCell ref="E12:G12"/>
    <mergeCell ref="K12:O12"/>
  </mergeCells>
  <dataValidations count="3">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F13:G13" xr:uid="{7CB92D86-C0AF-4E4D-AE6D-51387E64EC2F}">
      <formula1>month3</formula1>
    </dataValidation>
    <dataValidation type="whole" operator="greaterThanOrEqual" showErrorMessage="1" errorTitle="Number" error="Enter whole numbers only." promptTitle="Total kWh" prompt="Enter the number of kWh used from the Billable Usage section of your bill." sqref="F15:G15" xr:uid="{A85B84E2-02A3-4ED7-B3E9-843CAD94AB6B}">
      <formula1>0</formula1>
    </dataValidation>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9B379A38-A745-42D7-8696-62E438DEB174}">
      <formula1>1</formula1>
      <formula2>60</formula2>
    </dataValidation>
  </dataValidations>
  <hyperlinks>
    <hyperlink ref="Z40" r:id="rId1" xr:uid="{BAFE5CEB-0D03-47D9-9577-59026951D715}"/>
    <hyperlink ref="Z42" r:id="rId2" xr:uid="{BB8737BE-9623-444F-89B9-09DD9D710B3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0D5C-C05B-46A3-831D-AF3B1730D142}">
  <sheetPr>
    <tabColor rgb="FF7030A0"/>
    <pageSetUpPr fitToPage="1"/>
  </sheetPr>
  <dimension ref="C2:S39"/>
  <sheetViews>
    <sheetView topLeftCell="A11" zoomScaleNormal="100" workbookViewId="0">
      <selection activeCell="H50" sqref="H50"/>
    </sheetView>
  </sheetViews>
  <sheetFormatPr defaultColWidth="9.21875" defaultRowHeight="13.2" x14ac:dyDescent="0.25"/>
  <cols>
    <col min="1" max="16384" width="9.21875" style="155"/>
  </cols>
  <sheetData>
    <row r="2" spans="3:19" x14ac:dyDescent="0.25">
      <c r="C2" s="150"/>
      <c r="D2" s="151"/>
      <c r="E2" s="152"/>
      <c r="F2" s="152"/>
      <c r="G2" s="152"/>
      <c r="H2" s="152"/>
      <c r="I2" s="152"/>
      <c r="J2" s="152"/>
      <c r="K2" s="152"/>
      <c r="L2" s="152"/>
      <c r="M2" s="152"/>
      <c r="N2" s="152"/>
      <c r="O2" s="152"/>
      <c r="P2" s="152"/>
      <c r="Q2" s="152"/>
      <c r="R2" s="153"/>
      <c r="S2" s="154"/>
    </row>
    <row r="3" spans="3:19" x14ac:dyDescent="0.25">
      <c r="C3" s="150"/>
      <c r="D3" s="156"/>
      <c r="R3" s="157"/>
      <c r="S3" s="154"/>
    </row>
    <row r="4" spans="3:19" x14ac:dyDescent="0.25">
      <c r="C4" s="150"/>
      <c r="D4" s="156"/>
      <c r="R4" s="157"/>
      <c r="S4" s="154"/>
    </row>
    <row r="5" spans="3:19" x14ac:dyDescent="0.25">
      <c r="C5" s="150"/>
      <c r="D5" s="156"/>
      <c r="R5" s="157"/>
      <c r="S5" s="154"/>
    </row>
    <row r="6" spans="3:19" x14ac:dyDescent="0.25">
      <c r="C6" s="150"/>
      <c r="D6" s="156"/>
      <c r="R6" s="157"/>
      <c r="S6" s="154"/>
    </row>
    <row r="7" spans="3:19" x14ac:dyDescent="0.25">
      <c r="C7" s="150"/>
      <c r="D7" s="156"/>
      <c r="R7" s="157"/>
      <c r="S7" s="154"/>
    </row>
    <row r="8" spans="3:19" x14ac:dyDescent="0.25">
      <c r="C8" s="150"/>
      <c r="D8" s="156"/>
      <c r="R8" s="157"/>
      <c r="S8" s="154"/>
    </row>
    <row r="9" spans="3:19" x14ac:dyDescent="0.25">
      <c r="C9" s="150"/>
      <c r="D9" s="156"/>
      <c r="R9" s="157"/>
      <c r="S9" s="154"/>
    </row>
    <row r="10" spans="3:19" x14ac:dyDescent="0.25">
      <c r="C10" s="150"/>
      <c r="D10" s="156"/>
      <c r="R10" s="157"/>
      <c r="S10" s="154"/>
    </row>
    <row r="11" spans="3:19" x14ac:dyDescent="0.25">
      <c r="C11" s="150"/>
      <c r="D11" s="156"/>
      <c r="R11" s="157"/>
      <c r="S11" s="154"/>
    </row>
    <row r="12" spans="3:19" x14ac:dyDescent="0.25">
      <c r="C12" s="150"/>
      <c r="D12" s="156"/>
      <c r="R12" s="157"/>
      <c r="S12" s="154"/>
    </row>
    <row r="13" spans="3:19" x14ac:dyDescent="0.25">
      <c r="C13" s="150"/>
      <c r="D13" s="156"/>
      <c r="R13" s="157"/>
      <c r="S13" s="154"/>
    </row>
    <row r="14" spans="3:19" x14ac:dyDescent="0.25">
      <c r="C14" s="150"/>
      <c r="D14" s="156"/>
      <c r="R14" s="157"/>
      <c r="S14" s="154"/>
    </row>
    <row r="15" spans="3:19" x14ac:dyDescent="0.25">
      <c r="C15" s="150"/>
      <c r="D15" s="156"/>
      <c r="R15" s="157"/>
      <c r="S15" s="154"/>
    </row>
    <row r="16" spans="3:19" x14ac:dyDescent="0.25">
      <c r="C16" s="150"/>
      <c r="D16" s="156"/>
      <c r="R16" s="157"/>
      <c r="S16" s="154"/>
    </row>
    <row r="17" spans="3:19" x14ac:dyDescent="0.25">
      <c r="C17" s="150"/>
      <c r="D17" s="156"/>
      <c r="R17" s="157"/>
      <c r="S17" s="154"/>
    </row>
    <row r="18" spans="3:19" x14ac:dyDescent="0.25">
      <c r="C18" s="150"/>
      <c r="D18" s="156"/>
      <c r="R18" s="157"/>
      <c r="S18" s="154"/>
    </row>
    <row r="19" spans="3:19" x14ac:dyDescent="0.25">
      <c r="C19" s="150"/>
      <c r="D19" s="156"/>
      <c r="R19" s="157"/>
      <c r="S19" s="154"/>
    </row>
    <row r="20" spans="3:19" x14ac:dyDescent="0.25">
      <c r="C20" s="150"/>
      <c r="D20" s="156"/>
      <c r="R20" s="157"/>
      <c r="S20" s="154"/>
    </row>
    <row r="21" spans="3:19" x14ac:dyDescent="0.25">
      <c r="C21" s="150"/>
      <c r="D21" s="156"/>
      <c r="R21" s="157"/>
      <c r="S21" s="154"/>
    </row>
    <row r="22" spans="3:19" x14ac:dyDescent="0.25">
      <c r="C22" s="150"/>
      <c r="D22" s="156"/>
      <c r="R22" s="157"/>
      <c r="S22" s="154"/>
    </row>
    <row r="23" spans="3:19" x14ac:dyDescent="0.25">
      <c r="C23" s="150"/>
      <c r="D23" s="156"/>
      <c r="R23" s="157"/>
      <c r="S23" s="154"/>
    </row>
    <row r="24" spans="3:19" x14ac:dyDescent="0.25">
      <c r="C24" s="150"/>
      <c r="D24" s="156"/>
      <c r="R24" s="157"/>
      <c r="S24" s="154"/>
    </row>
    <row r="25" spans="3:19" x14ac:dyDescent="0.25">
      <c r="C25" s="150"/>
      <c r="D25" s="156"/>
      <c r="R25" s="157"/>
      <c r="S25" s="154"/>
    </row>
    <row r="26" spans="3:19" x14ac:dyDescent="0.25">
      <c r="C26" s="150"/>
      <c r="D26" s="156"/>
      <c r="R26" s="157"/>
      <c r="S26" s="154"/>
    </row>
    <row r="27" spans="3:19" x14ac:dyDescent="0.25">
      <c r="C27" s="150"/>
      <c r="D27" s="156"/>
      <c r="R27" s="157"/>
      <c r="S27" s="154"/>
    </row>
    <row r="28" spans="3:19" x14ac:dyDescent="0.25">
      <c r="C28" s="150"/>
      <c r="D28" s="156"/>
      <c r="R28" s="157"/>
      <c r="S28" s="154"/>
    </row>
    <row r="29" spans="3:19" x14ac:dyDescent="0.25">
      <c r="C29" s="150"/>
      <c r="D29" s="156"/>
      <c r="R29" s="157"/>
      <c r="S29" s="154"/>
    </row>
    <row r="30" spans="3:19" x14ac:dyDescent="0.25">
      <c r="C30" s="150"/>
      <c r="D30" s="156"/>
      <c r="R30" s="157"/>
      <c r="S30" s="154"/>
    </row>
    <row r="31" spans="3:19" x14ac:dyDescent="0.25">
      <c r="C31" s="150"/>
      <c r="D31" s="156"/>
      <c r="R31" s="157"/>
      <c r="S31" s="154"/>
    </row>
    <row r="32" spans="3:19" x14ac:dyDescent="0.25">
      <c r="C32" s="150"/>
      <c r="D32" s="156"/>
      <c r="R32" s="157"/>
      <c r="S32" s="154"/>
    </row>
    <row r="33" spans="3:19" x14ac:dyDescent="0.25">
      <c r="C33" s="150"/>
      <c r="D33" s="158"/>
      <c r="E33" s="159"/>
      <c r="F33" s="159"/>
      <c r="G33" s="159"/>
      <c r="H33" s="159"/>
      <c r="I33" s="159"/>
      <c r="J33" s="159"/>
      <c r="K33" s="159"/>
      <c r="L33" s="159"/>
      <c r="M33" s="159"/>
      <c r="N33" s="159"/>
      <c r="O33" s="159"/>
      <c r="P33" s="159"/>
      <c r="Q33" s="159"/>
      <c r="R33" s="160"/>
      <c r="S33" s="154"/>
    </row>
    <row r="34" spans="3:19" x14ac:dyDescent="0.25">
      <c r="C34" s="165"/>
      <c r="D34" s="162"/>
      <c r="E34" s="162"/>
      <c r="F34" s="162"/>
      <c r="G34" s="162"/>
      <c r="H34" s="162"/>
      <c r="I34" s="162"/>
      <c r="J34" s="162"/>
      <c r="K34" s="162"/>
      <c r="L34" s="162"/>
      <c r="M34" s="162"/>
      <c r="N34" s="162"/>
      <c r="O34" s="162"/>
      <c r="P34" s="162"/>
      <c r="Q34" s="162"/>
      <c r="R34" s="168"/>
      <c r="S34" s="154"/>
    </row>
    <row r="35" spans="3:19" x14ac:dyDescent="0.25">
      <c r="C35" s="165"/>
      <c r="D35" s="164"/>
      <c r="E35" s="161"/>
      <c r="F35" s="161"/>
      <c r="G35" s="161"/>
      <c r="H35" s="161"/>
      <c r="I35" s="161"/>
      <c r="J35" s="161"/>
      <c r="K35" s="161"/>
      <c r="L35" s="161"/>
      <c r="M35" s="161"/>
      <c r="N35" s="161"/>
      <c r="O35" s="161"/>
      <c r="P35" s="161"/>
      <c r="Q35" s="161"/>
      <c r="R35" s="167"/>
      <c r="S35" s="154"/>
    </row>
    <row r="36" spans="3:19" x14ac:dyDescent="0.25">
      <c r="C36" s="165"/>
      <c r="D36" s="154"/>
      <c r="R36" s="165"/>
      <c r="S36" s="154"/>
    </row>
    <row r="37" spans="3:19" x14ac:dyDescent="0.25">
      <c r="C37" s="165"/>
      <c r="D37" s="154"/>
      <c r="R37" s="165"/>
      <c r="S37" s="154"/>
    </row>
    <row r="38" spans="3:19" x14ac:dyDescent="0.25">
      <c r="C38" s="165"/>
      <c r="D38" s="170"/>
      <c r="E38" s="166"/>
      <c r="F38" s="166"/>
      <c r="G38" s="166"/>
      <c r="H38" s="166"/>
      <c r="I38" s="166"/>
      <c r="J38" s="166"/>
      <c r="K38" s="166"/>
      <c r="L38" s="166"/>
      <c r="M38" s="163"/>
      <c r="N38" s="163"/>
      <c r="O38" s="163"/>
      <c r="P38" s="166"/>
      <c r="Q38" s="163"/>
      <c r="R38" s="169"/>
      <c r="S38" s="154"/>
    </row>
    <row r="39" spans="3:19" x14ac:dyDescent="0.25">
      <c r="D39" s="161"/>
      <c r="E39" s="161"/>
      <c r="F39" s="161"/>
      <c r="G39" s="161"/>
      <c r="H39" s="161"/>
      <c r="I39" s="161"/>
      <c r="J39" s="161"/>
      <c r="K39" s="161"/>
      <c r="L39" s="161"/>
      <c r="M39" s="161"/>
      <c r="N39" s="161"/>
      <c r="O39" s="161"/>
      <c r="P39" s="161"/>
      <c r="Q39" s="161"/>
      <c r="R39" s="161"/>
    </row>
  </sheetData>
  <sheetProtection algorithmName="SHA-512" hashValue="YK7Wk7pyXT3a+mf6p0ON2/eV5GHQbTbc816avRpOQPfgJjq4fRXBgFySbyR449uQVr+i0Gw5co2JnYVByk62Mw==" saltValue="modGyEOwsjSEPRsJjdxDsw==" spinCount="100000" sheet="1" objects="1" scenarios="1"/>
  <pageMargins left="0.7" right="0.7" top="0.75" bottom="0.75" header="0.3" footer="0.3"/>
  <pageSetup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8DFB-9449-4106-9340-385BF127E773}">
  <dimension ref="B1:Q50"/>
  <sheetViews>
    <sheetView workbookViewId="0">
      <selection activeCell="B23" sqref="B23:E23"/>
    </sheetView>
  </sheetViews>
  <sheetFormatPr defaultColWidth="8.77734375" defaultRowHeight="13.2" x14ac:dyDescent="0.25"/>
  <cols>
    <col min="1" max="1" width="10.77734375" style="18" customWidth="1"/>
    <col min="2" max="2" width="21.5546875" style="18" customWidth="1"/>
    <col min="3" max="3" width="11.77734375" style="18" customWidth="1"/>
    <col min="4" max="4" width="12.5546875" style="18" customWidth="1"/>
    <col min="5" max="5" width="19.44140625" style="18" customWidth="1"/>
    <col min="6" max="6" width="16.77734375" style="18" customWidth="1"/>
    <col min="7" max="7" width="15.21875" style="18" customWidth="1"/>
    <col min="8" max="8" width="3.21875" style="18" customWidth="1"/>
    <col min="9" max="13" width="8.77734375" style="18"/>
    <col min="14" max="14" width="20.77734375" style="18" hidden="1" customWidth="1"/>
    <col min="15" max="15" width="12.21875" style="18" hidden="1" customWidth="1"/>
    <col min="16" max="16" width="13.21875" style="18" hidden="1" customWidth="1"/>
    <col min="17" max="17" width="18.77734375" style="18" hidden="1" customWidth="1"/>
    <col min="18" max="16384" width="8.77734375" style="18"/>
  </cols>
  <sheetData>
    <row r="1" spans="2:17" x14ac:dyDescent="0.25">
      <c r="B1" s="113" t="s">
        <v>51</v>
      </c>
      <c r="C1" s="114">
        <v>45301</v>
      </c>
      <c r="D1" s="113"/>
      <c r="E1" s="115" t="s">
        <v>66</v>
      </c>
    </row>
    <row r="2" spans="2:17" ht="13.8" thickBot="1" x14ac:dyDescent="0.3"/>
    <row r="3" spans="2:17" ht="13.8" thickBot="1" x14ac:dyDescent="0.3">
      <c r="B3" s="208" t="s">
        <v>52</v>
      </c>
      <c r="C3" s="209"/>
      <c r="D3" s="209"/>
      <c r="E3" s="210"/>
      <c r="G3" s="218" t="s">
        <v>2</v>
      </c>
      <c r="H3" s="219"/>
      <c r="N3" s="208" t="s">
        <v>52</v>
      </c>
      <c r="O3" s="209"/>
      <c r="P3" s="209"/>
      <c r="Q3" s="210"/>
    </row>
    <row r="4" spans="2:17" x14ac:dyDescent="0.25">
      <c r="B4" s="211" t="s">
        <v>0</v>
      </c>
      <c r="C4" s="212"/>
      <c r="D4" s="212"/>
      <c r="E4" s="213"/>
      <c r="G4" s="116"/>
      <c r="H4" s="117">
        <v>0</v>
      </c>
      <c r="N4" s="211" t="s">
        <v>0</v>
      </c>
      <c r="O4" s="212"/>
      <c r="P4" s="212"/>
      <c r="Q4" s="213"/>
    </row>
    <row r="5" spans="2:17" x14ac:dyDescent="0.25">
      <c r="B5" s="118">
        <v>10.67</v>
      </c>
      <c r="C5" s="119"/>
      <c r="D5" s="119"/>
      <c r="E5" s="146">
        <v>43770</v>
      </c>
      <c r="G5" s="120" t="s">
        <v>53</v>
      </c>
      <c r="H5" s="117">
        <v>2</v>
      </c>
      <c r="N5" s="118">
        <v>10.67</v>
      </c>
      <c r="O5" s="119"/>
      <c r="P5" s="119"/>
      <c r="Q5" s="146">
        <v>43770</v>
      </c>
    </row>
    <row r="6" spans="2:17" ht="13.95" customHeight="1" thickBot="1" x14ac:dyDescent="0.3">
      <c r="B6" s="214" t="s">
        <v>8</v>
      </c>
      <c r="C6" s="215"/>
      <c r="D6" s="215"/>
      <c r="E6" s="216"/>
      <c r="G6" s="121" t="s">
        <v>54</v>
      </c>
      <c r="H6" s="122">
        <v>1</v>
      </c>
      <c r="N6" s="214" t="s">
        <v>8</v>
      </c>
      <c r="O6" s="215"/>
      <c r="P6" s="215"/>
      <c r="Q6" s="216"/>
    </row>
    <row r="7" spans="2:17" x14ac:dyDescent="0.25">
      <c r="B7" s="123" t="s">
        <v>3</v>
      </c>
      <c r="C7" s="2" t="s">
        <v>15</v>
      </c>
      <c r="D7" s="124"/>
      <c r="E7" s="125" t="s">
        <v>16</v>
      </c>
      <c r="N7" s="123" t="s">
        <v>3</v>
      </c>
      <c r="O7" s="2" t="s">
        <v>15</v>
      </c>
      <c r="P7" s="124"/>
      <c r="Q7" s="125" t="s">
        <v>16</v>
      </c>
    </row>
    <row r="8" spans="2:17" x14ac:dyDescent="0.25">
      <c r="B8" s="126"/>
      <c r="C8" s="139">
        <v>0.10831200000000001</v>
      </c>
      <c r="D8" s="124"/>
      <c r="E8" s="138">
        <v>9.3796000000000004E-2</v>
      </c>
      <c r="N8" s="126"/>
      <c r="O8" s="139">
        <v>0.10831200000000001</v>
      </c>
      <c r="P8" s="124"/>
      <c r="Q8" s="138">
        <v>9.3796000000000004E-2</v>
      </c>
    </row>
    <row r="9" spans="2:17" x14ac:dyDescent="0.25">
      <c r="B9" s="127"/>
      <c r="C9" s="128" t="s">
        <v>2</v>
      </c>
      <c r="D9" s="129" t="e">
        <f>VLOOKUP('Schedule 1'!F13,'Rate Update Sheet'!G5:H6,2,FALSE)</f>
        <v>#N/A</v>
      </c>
      <c r="E9" s="145"/>
      <c r="N9" s="127"/>
      <c r="O9" s="128" t="s">
        <v>2</v>
      </c>
      <c r="P9" s="129" t="e">
        <f>VLOOKUP('Schedule 1'!R13,'Rate Update Sheet'!S5:T6,2,FALSE)</f>
        <v>#N/A</v>
      </c>
      <c r="Q9" s="108"/>
    </row>
    <row r="10" spans="2:17" x14ac:dyDescent="0.25">
      <c r="B10" s="214" t="s">
        <v>56</v>
      </c>
      <c r="C10" s="215"/>
      <c r="D10" s="215"/>
      <c r="E10" s="216"/>
      <c r="N10" s="214" t="s">
        <v>56</v>
      </c>
      <c r="O10" s="215"/>
      <c r="P10" s="215"/>
      <c r="Q10" s="216"/>
    </row>
    <row r="11" spans="2:17" x14ac:dyDescent="0.25">
      <c r="B11" s="130" t="s">
        <v>11</v>
      </c>
      <c r="C11" s="139">
        <v>1.029E-3</v>
      </c>
      <c r="D11" s="124"/>
      <c r="E11" s="146">
        <v>45323</v>
      </c>
      <c r="N11" s="140" t="s">
        <v>11</v>
      </c>
      <c r="O11" s="172">
        <v>9.2599999999999996E-4</v>
      </c>
      <c r="P11" s="142"/>
      <c r="Q11" s="146">
        <v>44228</v>
      </c>
    </row>
    <row r="12" spans="2:17" x14ac:dyDescent="0.25">
      <c r="B12" s="130" t="s">
        <v>18</v>
      </c>
      <c r="C12" s="173">
        <v>2.8800000000000001E-4</v>
      </c>
      <c r="D12" s="124"/>
      <c r="E12" s="146">
        <v>45323</v>
      </c>
      <c r="N12" s="140" t="s">
        <v>18</v>
      </c>
      <c r="O12" s="141">
        <v>1.25E-4</v>
      </c>
      <c r="P12" s="142"/>
      <c r="Q12" s="146">
        <v>44228</v>
      </c>
    </row>
    <row r="13" spans="2:17" x14ac:dyDescent="0.25">
      <c r="B13" s="130" t="s">
        <v>26</v>
      </c>
      <c r="C13" s="1">
        <v>0</v>
      </c>
      <c r="D13" s="131"/>
      <c r="E13" s="146">
        <v>44501</v>
      </c>
      <c r="N13" s="140" t="s">
        <v>26</v>
      </c>
      <c r="O13" s="141">
        <v>2.1000000000000001E-4</v>
      </c>
      <c r="P13" s="143"/>
      <c r="Q13" s="146">
        <v>44075</v>
      </c>
    </row>
    <row r="14" spans="2:17" ht="13.2" customHeight="1" x14ac:dyDescent="0.25">
      <c r="B14" s="205" t="s">
        <v>57</v>
      </c>
      <c r="C14" s="206"/>
      <c r="D14" s="206"/>
      <c r="E14" s="207"/>
      <c r="N14" s="205" t="s">
        <v>57</v>
      </c>
      <c r="O14" s="206"/>
      <c r="P14" s="206"/>
      <c r="Q14" s="207"/>
    </row>
    <row r="15" spans="2:17" x14ac:dyDescent="0.25">
      <c r="B15" s="120"/>
      <c r="C15" s="119" t="s">
        <v>19</v>
      </c>
      <c r="D15" s="119" t="s">
        <v>20</v>
      </c>
      <c r="E15" s="148"/>
      <c r="N15" s="120"/>
      <c r="O15" s="119" t="s">
        <v>19</v>
      </c>
      <c r="P15" s="119" t="s">
        <v>20</v>
      </c>
      <c r="Q15" s="148" t="s">
        <v>63</v>
      </c>
    </row>
    <row r="16" spans="2:17" x14ac:dyDescent="0.25">
      <c r="B16" s="132" t="s">
        <v>21</v>
      </c>
      <c r="C16" s="133">
        <v>0.55000000000000004</v>
      </c>
      <c r="D16" s="133">
        <v>0.02</v>
      </c>
      <c r="E16" s="145"/>
      <c r="N16" s="132" t="s">
        <v>21</v>
      </c>
      <c r="O16" s="133">
        <v>0.25</v>
      </c>
      <c r="P16" s="133">
        <v>-0.12</v>
      </c>
      <c r="Q16" s="146">
        <v>44228</v>
      </c>
    </row>
    <row r="17" spans="2:17" x14ac:dyDescent="0.25">
      <c r="B17" s="132"/>
      <c r="C17" s="171">
        <v>45323</v>
      </c>
      <c r="D17" s="171">
        <v>45323</v>
      </c>
      <c r="E17" s="149"/>
      <c r="N17" s="132" t="s">
        <v>22</v>
      </c>
      <c r="O17" s="133">
        <v>1.4</v>
      </c>
      <c r="P17" s="133">
        <v>-0.69</v>
      </c>
      <c r="Q17" s="148" t="s">
        <v>64</v>
      </c>
    </row>
    <row r="18" spans="2:17" x14ac:dyDescent="0.25">
      <c r="B18" s="205" t="s">
        <v>58</v>
      </c>
      <c r="C18" s="217"/>
      <c r="D18" s="217"/>
      <c r="E18" s="207"/>
      <c r="F18" s="106"/>
      <c r="N18" s="205" t="s">
        <v>58</v>
      </c>
      <c r="O18" s="206"/>
      <c r="P18" s="206"/>
      <c r="Q18" s="207"/>
    </row>
    <row r="19" spans="2:17" x14ac:dyDescent="0.25">
      <c r="B19" s="130" t="s">
        <v>9</v>
      </c>
      <c r="C19" s="173">
        <v>1.3755E-2</v>
      </c>
      <c r="D19" s="134"/>
      <c r="E19" s="146">
        <v>45323</v>
      </c>
      <c r="F19" s="10"/>
      <c r="N19" s="140" t="s">
        <v>9</v>
      </c>
      <c r="O19" s="141">
        <v>-2.5999999999999999E-3</v>
      </c>
      <c r="P19" s="144"/>
      <c r="Q19" s="146">
        <v>44228</v>
      </c>
    </row>
    <row r="20" spans="2:17" x14ac:dyDescent="0.25">
      <c r="B20" s="130" t="s">
        <v>27</v>
      </c>
      <c r="C20" s="1">
        <v>0</v>
      </c>
      <c r="D20" s="134"/>
      <c r="E20" s="146">
        <v>43862</v>
      </c>
      <c r="N20" s="140" t="s">
        <v>27</v>
      </c>
      <c r="O20" s="141">
        <v>0</v>
      </c>
      <c r="P20" s="144"/>
      <c r="Q20" s="146">
        <v>44228</v>
      </c>
    </row>
    <row r="21" spans="2:17" x14ac:dyDescent="0.25">
      <c r="B21" s="130" t="s">
        <v>10</v>
      </c>
      <c r="C21" s="173">
        <v>1.854E-3</v>
      </c>
      <c r="D21" s="134"/>
      <c r="E21" s="146">
        <v>45323</v>
      </c>
      <c r="N21" s="140" t="s">
        <v>10</v>
      </c>
      <c r="O21" s="141">
        <v>-1.15E-3</v>
      </c>
      <c r="P21" s="144"/>
      <c r="Q21" s="146">
        <v>44228</v>
      </c>
    </row>
    <row r="22" spans="2:17" x14ac:dyDescent="0.25">
      <c r="B22" s="130" t="s">
        <v>68</v>
      </c>
      <c r="C22" s="173">
        <v>6.2969999999999996E-3</v>
      </c>
      <c r="D22" s="134"/>
      <c r="E22" s="146">
        <v>45323</v>
      </c>
      <c r="N22" s="140" t="s">
        <v>25</v>
      </c>
      <c r="O22" s="141">
        <v>0</v>
      </c>
      <c r="P22" s="144"/>
      <c r="Q22" s="146">
        <v>44228</v>
      </c>
    </row>
    <row r="23" spans="2:17" x14ac:dyDescent="0.25">
      <c r="B23" s="205" t="s">
        <v>59</v>
      </c>
      <c r="C23" s="206"/>
      <c r="D23" s="206"/>
      <c r="E23" s="207"/>
      <c r="N23" s="205" t="s">
        <v>59</v>
      </c>
      <c r="O23" s="206"/>
      <c r="P23" s="206"/>
      <c r="Q23" s="207"/>
    </row>
    <row r="24" spans="2:17" ht="13.8" thickBot="1" x14ac:dyDescent="0.3">
      <c r="B24" s="135" t="s">
        <v>14</v>
      </c>
      <c r="C24" s="136">
        <v>7.0000000000000007E-2</v>
      </c>
      <c r="D24" s="137"/>
      <c r="E24" s="147">
        <v>44075</v>
      </c>
      <c r="N24" s="135" t="s">
        <v>14</v>
      </c>
      <c r="O24" s="136">
        <v>7.0000000000000007E-2</v>
      </c>
      <c r="P24" s="137"/>
      <c r="Q24" s="147">
        <v>44075</v>
      </c>
    </row>
    <row r="48" ht="24.75" customHeight="1" x14ac:dyDescent="0.25"/>
    <row r="49" ht="33.75" customHeight="1" x14ac:dyDescent="0.25"/>
    <row r="50" ht="32.25" customHeight="1" x14ac:dyDescent="0.25"/>
  </sheetData>
  <sheetProtection algorithmName="SHA-512" hashValue="Kjy/jOEasDXZ5l7KdahApZahMaJwnMwhZNlA/iQQBgohgeZlQqLFghqv9Zaiyya7NqT1yErarYPqAElrkoECUw==" saltValue="MfiKdT7zP2qQCvvVZDeiaw==" spinCount="100000" sheet="1" selectLockedCells="1" selectUnlockedCells="1"/>
  <mergeCells count="15">
    <mergeCell ref="B10:E10"/>
    <mergeCell ref="B14:E14"/>
    <mergeCell ref="B18:E18"/>
    <mergeCell ref="B23:E23"/>
    <mergeCell ref="G3:H3"/>
    <mergeCell ref="B3:E3"/>
    <mergeCell ref="B4:E4"/>
    <mergeCell ref="B6:E6"/>
    <mergeCell ref="N18:Q18"/>
    <mergeCell ref="N23:Q23"/>
    <mergeCell ref="N3:Q3"/>
    <mergeCell ref="N4:Q4"/>
    <mergeCell ref="N6:Q6"/>
    <mergeCell ref="N10:Q10"/>
    <mergeCell ref="N14:Q14"/>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2"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C86A9CA9A1374594AB33A0F8C6D849" ma:contentTypeVersion="1" ma:contentTypeDescription="Create a new document." ma:contentTypeScope="" ma:versionID="fe702bce29223d5156e00ec0ea67aec0">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FDB038-D4BF-413C-8097-9BC3FA765633}">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9C43B3A0-B68A-4A0B-AA02-1B92A369F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A289558-9591-4A84-A788-F32DD979B5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Schedule 1</vt:lpstr>
      <vt:lpstr> Sample Bill </vt:lpstr>
      <vt:lpstr>Rate Update Sheet</vt:lpstr>
      <vt:lpstr>Sheet1</vt:lpstr>
      <vt:lpstr>'Rate Update Sheet'!month</vt:lpstr>
      <vt:lpstr>'Rate Update Sheet'!Month1</vt:lpstr>
      <vt:lpstr>Month2</vt:lpstr>
      <vt:lpstr>month3</vt:lpstr>
    </vt:vector>
  </TitlesOfParts>
  <Company>Dominion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dc:creator>
  <cp:lastModifiedBy>corey94</cp:lastModifiedBy>
  <cp:lastPrinted>2010-03-16T12:51:31Z</cp:lastPrinted>
  <dcterms:created xsi:type="dcterms:W3CDTF">2008-08-10T21:31:22Z</dcterms:created>
  <dcterms:modified xsi:type="dcterms:W3CDTF">2024-01-19T20:25:11Z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0x0101009CC86A9CA9A1374594AB33A0F8C6D849</vt:lpwstr>
  </property>
</Properties>
</file>